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96" yWindow="348" windowWidth="23256" windowHeight="13116" tabRatio="767"/>
  </bookViews>
  <sheets>
    <sheet name="Finansiniai duomenys(2017-2018)" sheetId="2" r:id="rId1"/>
    <sheet name="Finansiniai duomenys(2015-2016)" sheetId="17" r:id="rId2"/>
    <sheet name="Suteikta parama" sheetId="3" r:id="rId3"/>
    <sheet name="Vidaus sandoriai" sheetId="16" r:id="rId4"/>
  </sheets>
  <definedNames>
    <definedName name="_xlnm.Print_Area" localSheetId="1">'Finansiniai duomenys(2015-2016)'!$B$2:$E$149</definedName>
    <definedName name="_xlnm.Print_Area" localSheetId="0">'Finansiniai duomenys(2017-2018)'!$B$2:$E$164</definedName>
    <definedName name="_xlnm.Print_Area" localSheetId="2">'Suteikta parama'!$B$2:$M$99</definedName>
    <definedName name="_xlnm.Print_Area" localSheetId="3">'Vidaus sandoriai'!$B$2:$Q$74</definedName>
  </definedNames>
  <calcPr calcId="145621"/>
</workbook>
</file>

<file path=xl/calcChain.xml><?xml version="1.0" encoding="utf-8"?>
<calcChain xmlns="http://schemas.openxmlformats.org/spreadsheetml/2006/main">
  <c r="E13" i="16" l="1"/>
  <c r="E13" i="3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C56" i="17"/>
  <c r="C59" i="17" s="1"/>
  <c r="C65" i="17" s="1"/>
  <c r="C67" i="17" s="1"/>
  <c r="E65" i="17" l="1"/>
  <c r="E67" i="17" s="1"/>
  <c r="E88" i="17"/>
  <c r="C116" i="17"/>
  <c r="E116" i="17"/>
  <c r="E41" i="17"/>
  <c r="C88" i="17"/>
  <c r="E118" i="17" l="1"/>
  <c r="C118" i="17"/>
  <c r="E12" i="16"/>
  <c r="E11" i="16"/>
  <c r="E10" i="16"/>
  <c r="E9" i="16"/>
  <c r="E12" i="3"/>
  <c r="E11" i="3"/>
  <c r="E10" i="3"/>
  <c r="E9" i="3"/>
  <c r="C139" i="2" l="1"/>
  <c r="C123" i="2"/>
  <c r="C107" i="2" l="1"/>
  <c r="E46" i="2" l="1"/>
  <c r="C46" i="2"/>
  <c r="E40" i="2"/>
  <c r="E43" i="2" s="1"/>
  <c r="C40" i="2"/>
  <c r="C43" i="2" s="1"/>
  <c r="C66" i="2"/>
  <c r="C83" i="2"/>
  <c r="C94" i="2"/>
  <c r="E94" i="2"/>
  <c r="E114" i="2"/>
  <c r="C114" i="2"/>
  <c r="E107" i="2"/>
  <c r="E83" i="2"/>
  <c r="E66" i="2"/>
  <c r="E60" i="2"/>
  <c r="C60" i="2"/>
  <c r="E25" i="2"/>
  <c r="E72" i="2" l="1"/>
  <c r="C72" i="2"/>
  <c r="C100" i="2"/>
  <c r="E49" i="2"/>
  <c r="E100" i="2"/>
  <c r="C49" i="2"/>
  <c r="C51" i="2" s="1"/>
  <c r="E51" i="2" l="1"/>
  <c r="E102" i="2"/>
  <c r="C102" i="2"/>
  <c r="E14" i="3"/>
  <c r="E14" i="16"/>
  <c r="C44" i="17"/>
</calcChain>
</file>

<file path=xl/comments1.xml><?xml version="1.0" encoding="utf-8"?>
<comments xmlns="http://schemas.openxmlformats.org/spreadsheetml/2006/main">
  <authors>
    <author>Sandra</author>
    <author>user</author>
    <author>k.lizdenis</author>
    <author>Lina</author>
    <author>Paulius Šimkūnas</author>
  </authors>
  <commentList>
    <comment ref="C10" authorId="0">
      <text>
        <r>
          <rPr>
            <sz val="9"/>
            <color indexed="81"/>
            <rFont val="Tahoma"/>
            <family val="2"/>
            <charset val="186"/>
          </rPr>
          <t>Nurodykite įmonės teisinį statusą. Jei neatitinka nei vieno iš pateiktų sąraše, pasirinkite „-“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6" author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9" authorId="1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9" authorId="2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9" author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27" author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savivaldybė;
Jeigu įmonės teisinė forma savivaldybės įmonė (SĮ), nurodykite - 100,0%</t>
        </r>
      </text>
    </comment>
    <comment ref="C28" author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</t>
        </r>
      </text>
    </comment>
    <comment ref="C31" authorId="0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</t>
        </r>
      </text>
    </comment>
    <comment ref="C44" author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4" author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0" author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0" author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5" author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75" author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76" author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6" author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0" author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90" author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93" author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93" author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98" author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98" author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2" authorId="0">
      <text>
        <r>
          <rPr>
            <sz val="9"/>
            <color indexed="81"/>
            <rFont val="Tahoma"/>
            <family val="2"/>
            <charset val="186"/>
          </rPr>
          <t>Jei balansas susibalansuoja, matysite žodį "Balansas"; jei nesibalansuoja - matysite disbalanso dydį (skirtumą).</t>
        </r>
      </text>
    </comment>
    <comment ref="C112" author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2" author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15" author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15" author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23" author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</t>
        </r>
      </text>
    </comment>
    <comment ref="B124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25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26" authorId="2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26" authorId="2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26" author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IV skyriuje numatytus nepriklausomumo kriterijus</t>
        </r>
      </text>
    </comment>
    <comment ref="E126" authorId="4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C127" authorId="3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27" author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</t>
        </r>
      </text>
    </comment>
    <comment ref="E127" author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</t>
        </r>
      </text>
    </comment>
    <comment ref="E128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29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0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1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2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3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4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5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6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E137" authorId="3">
      <text>
        <r>
          <rPr>
            <sz val="9"/>
            <color indexed="81"/>
            <rFont val="Tahoma"/>
            <family val="2"/>
          </rPr>
          <t xml:space="preserve">Nurodykite pilnas valdybos nario pareigas pvz:
</t>
        </r>
        <r>
          <rPr>
            <b/>
            <sz val="9"/>
            <color indexed="81"/>
            <rFont val="Tahoma"/>
            <family val="2"/>
          </rPr>
          <t xml:space="preserve">Vilniaus miesto savivaldybės administracijos Šilumos ir vandens ūkio skyriaus vedėjas </t>
        </r>
      </text>
    </comment>
    <comment ref="C139" author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</t>
        </r>
      </text>
    </comment>
    <comment ref="B140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41" authorId="3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42" authorId="2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42" authorId="2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42" author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IV skyriuje numatytus nepriklausomumo kriterijus</t>
        </r>
      </text>
    </comment>
    <comment ref="E142" authorId="4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C143" authorId="3">
      <text>
        <r>
          <rPr>
            <sz val="9"/>
            <color indexed="81"/>
            <rFont val="Tahoma"/>
            <family val="2"/>
          </rPr>
          <t>Jeigu stebėtojų tarybos pirmininkas nepaskirtas, šio laukelio nepildykite</t>
        </r>
      </text>
    </comment>
    <comment ref="D143" author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</t>
        </r>
      </text>
    </comment>
    <comment ref="E143" author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</t>
        </r>
      </text>
    </comment>
    <comment ref="E144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5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6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7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8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49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0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1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2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E153" author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 pvz: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 xml:space="preserve"> </t>
        </r>
      </text>
    </comment>
    <comment ref="C161" authorId="0">
      <text>
        <r>
          <rPr>
            <sz val="9"/>
            <color indexed="81"/>
            <rFont val="Tahoma"/>
            <family val="2"/>
            <charset val="186"/>
          </rPr>
          <t>Data, kai atsakingas asmuo patvirtina duomenų tikrumą.</t>
        </r>
      </text>
    </comment>
    <comment ref="C163" authorId="0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>
  <authors>
    <author>user</author>
    <author>k.lizdenis</author>
    <author>Sandra</author>
  </authors>
  <commentList>
    <comment ref="B35" author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>
      <text>
        <r>
          <rPr>
            <sz val="9"/>
            <color indexed="81"/>
            <rFont val="Tahoma"/>
            <family val="2"/>
            <charset val="186"/>
          </rPr>
          <t>Jei balansas susibalansuoja, matysite žodį "Balansas"; jei nesibalansuoja - matysite disbalanso dydį (skirtumą).</t>
        </r>
      </text>
    </comment>
    <comment ref="C129" authorId="2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>
      <text>
        <r>
          <rPr>
            <sz val="9"/>
            <color indexed="81"/>
            <rFont val="Tahoma"/>
            <family val="2"/>
            <charset val="186"/>
          </rPr>
          <t>Data, kai atsakingas asmuo patvirtina duomenų tikrumą.</t>
        </r>
      </text>
    </comment>
    <comment ref="C146" authorId="2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>
  <authors>
    <author>Sandra</author>
  </authors>
  <commentList>
    <comment ref="F17" authorId="0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2018-12-31</t>
        </r>
      </text>
    </comment>
  </commentList>
</comments>
</file>

<file path=xl/comments4.xml><?xml version="1.0" encoding="utf-8"?>
<comments xmlns="http://schemas.openxmlformats.org/spreadsheetml/2006/main">
  <authors>
    <author>Sandra</author>
  </authors>
  <commentList>
    <comment ref="C23" authorId="0">
      <text>
        <r>
          <rPr>
            <sz val="9"/>
            <color indexed="81"/>
            <rFont val="Tahoma"/>
            <family val="2"/>
            <charset val="186"/>
          </rPr>
          <t>Jeigu vienoje sutartyje numatytos kelios veiklos, jas išskirti kaip atskiras veiklas, išdėstant atskirose eilutėse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Veiklą nurodyti tiksliai taip, kaip ji apibrėžta sutartyje dėl vidaus sandorio vykdymo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Data pateikiama formatu</t>
        </r>
        <r>
          <rPr>
            <b/>
            <sz val="9"/>
            <color indexed="81"/>
            <rFont val="Tahoma"/>
            <family val="2"/>
            <charset val="186"/>
          </rPr>
          <t xml:space="preserve"> 2018-12-31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Jeigu vienoje sutartyje numatytos kelios veiklos, jas išskirti kaip atskiras veiklas, išdėstant atskirose eilutėse</t>
        </r>
      </text>
    </comment>
    <comment ref="M23" authorId="0">
      <text>
        <r>
          <rPr>
            <sz val="9"/>
            <color indexed="81"/>
            <rFont val="Tahoma"/>
            <family val="2"/>
            <charset val="186"/>
          </rPr>
          <t>Veiklą nurodyti tiksliai taip, kaip ji apibrėžta sutartyje dėl vidaus sandorio vykdymo</t>
        </r>
      </text>
    </comment>
    <comment ref="N23" authorId="0">
      <text>
        <r>
          <rPr>
            <sz val="9"/>
            <color indexed="81"/>
            <rFont val="Tahoma"/>
            <family val="2"/>
            <charset val="186"/>
          </rPr>
          <t>Data pateikiama formatu</t>
        </r>
        <r>
          <rPr>
            <b/>
            <sz val="9"/>
            <color indexed="81"/>
            <rFont val="Tahoma"/>
            <family val="2"/>
            <charset val="186"/>
          </rPr>
          <t xml:space="preserve"> 2018-12-31</t>
        </r>
      </text>
    </comment>
  </commentList>
</comments>
</file>

<file path=xl/sharedStrings.xml><?xml version="1.0" encoding="utf-8"?>
<sst xmlns="http://schemas.openxmlformats.org/spreadsheetml/2006/main" count="427" uniqueCount="232">
  <si>
    <t>Atsakingo asmens parašas (reikalingas tik skenuotoje versijoje)</t>
  </si>
  <si>
    <t>Atsakingo asmens kontaktiniai duomenys (telefono nr. ir elektroninio pašto adresas)</t>
  </si>
  <si>
    <t>Atsakingas asmuo (vardas, pavardė, pareigos)</t>
  </si>
  <si>
    <t>Lentelės duomenų patvirtinimo data</t>
  </si>
  <si>
    <t>Informacija apie lentelės duomenų tikrumą patvirtinantį asmenį</t>
  </si>
  <si>
    <t>Jei turite pastabų dėl užpildytos informacijos, pateikite jas čia:</t>
  </si>
  <si>
    <t>Pastabos</t>
  </si>
  <si>
    <t>Lentelės užpildymo dieną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</si>
  <si>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</si>
  <si>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Informacija apie darbuotojus</t>
  </si>
  <si>
    <t>Nusidėvėjimas ir amortizacija, įskaičiuoti į ataskaitinio laikotarpio pelno (nuostolių) ataskaitą</t>
  </si>
  <si>
    <t>Kita informacija</t>
  </si>
  <si>
    <t>Ar balansas susibalansuoja?</t>
  </si>
  <si>
    <t>Nuosavo kapitalo ir įsipareigojimų iš viso</t>
  </si>
  <si>
    <t>Įsipareigojimai, susiję su ilgalaikiu turtu, laikomu pardavimui</t>
  </si>
  <si>
    <t>Iš viso įsipareigojimų</t>
  </si>
  <si>
    <t xml:space="preserve">             Trumpalaikės finansinės skolos</t>
  </si>
  <si>
    <t>-Iš jų: Ilgalaikių finansinių skolų einamųjų metų dalis</t>
  </si>
  <si>
    <t>Trumpalaikiai įsipareigojimai</t>
  </si>
  <si>
    <t>-Iš jų: Ilgalaikės finansinės skolos</t>
  </si>
  <si>
    <t>Ilgalaikiai įsipareigojimai</t>
  </si>
  <si>
    <t>Dotacijos, subsidijos</t>
  </si>
  <si>
    <t>Nuosavas kapitalas</t>
  </si>
  <si>
    <t>Nepaskirstytasis pelnas (nuostoliai)</t>
  </si>
  <si>
    <t>-Iš jų: Privalomasis rezervas</t>
  </si>
  <si>
    <t>Rezervai</t>
  </si>
  <si>
    <t>Perkainojimo rezervas (rezultatai)</t>
  </si>
  <si>
    <t>Turtą, kuris pagal įstatymus gali būti tik valstybės nuosavybė, atitinkantis kapitalas</t>
  </si>
  <si>
    <t>-Iš jo: Įstatinio (pasirašytojo) kapitalo dalis</t>
  </si>
  <si>
    <t>Turto iš viso</t>
  </si>
  <si>
    <t>Ilgalaikis turtas, laikomas pardavimui</t>
  </si>
  <si>
    <t>Trumpalaikis turtas</t>
  </si>
  <si>
    <t>Pinigai ir pinigų ekvivalentai</t>
  </si>
  <si>
    <t>Kitas trumpalaikis turtas</t>
  </si>
  <si>
    <t>Per vienerius metus gautinos sumos</t>
  </si>
  <si>
    <t>Atsargos, išankstiniai apmokėjimai ir nebaigtos vykdyti sutartys</t>
  </si>
  <si>
    <t>Ilgalaikis turtas</t>
  </si>
  <si>
    <t>Biologinis turtas</t>
  </si>
  <si>
    <t>Kitas ilgalaikis turtas</t>
  </si>
  <si>
    <t>Finansinis turtas</t>
  </si>
  <si>
    <t>Materialusis turtas</t>
  </si>
  <si>
    <t>Nematerialusis turtas</t>
  </si>
  <si>
    <t>Balansas</t>
  </si>
  <si>
    <t>Grynasis pelnas (nuostoliai)</t>
  </si>
  <si>
    <t>Pelno mokestis</t>
  </si>
  <si>
    <t>Pelnas (nuostoliai) prieš apmokestinimą</t>
  </si>
  <si>
    <t>Sąnaudos</t>
  </si>
  <si>
    <t>Pajamos</t>
  </si>
  <si>
    <t>Finansinė ir investicinė veikla</t>
  </si>
  <si>
    <t>Dotacijos, susijusios su pajamomis</t>
  </si>
  <si>
    <t>Bendrasis pelnas (nuostoliai)</t>
  </si>
  <si>
    <t>Pardavimo savikaina</t>
  </si>
  <si>
    <t>Pardavimo pajamos</t>
  </si>
  <si>
    <t>Pelno (nuostolių) ataskaita</t>
  </si>
  <si>
    <t>Lentelėse turi būti pateikiami audituoti metiniai duomenys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</si>
  <si>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</si>
  <si>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Kur įmanoma, duomenys pateikiami augimo (agregavimo) principu</t>
  </si>
  <si>
    <t>Kitų akcininkų valdoma dalis</t>
  </si>
  <si>
    <t>Kiti akcininkai</t>
  </si>
  <si>
    <t>Akcininkas Nr.5</t>
  </si>
  <si>
    <t>Akcininkas Nr.4</t>
  </si>
  <si>
    <t>Akcininkas Nr.3</t>
  </si>
  <si>
    <t>Akcininkas Nr.2</t>
  </si>
  <si>
    <t>Akcininkas Nr.1</t>
  </si>
  <si>
    <t>Valdoma akcijų dalis</t>
  </si>
  <si>
    <t>5 didžiausi akcininkai</t>
  </si>
  <si>
    <t>Akcininkų sąrašas</t>
  </si>
  <si>
    <t>Įmonės vyr. finansininkas (vyr. buhalteris)</t>
  </si>
  <si>
    <t>Įmonės direktorius (generalinis direktorius)</t>
  </si>
  <si>
    <t>Įmonės kodas</t>
  </si>
  <si>
    <t>-</t>
  </si>
  <si>
    <t>dalyvaujantis atskyrime</t>
  </si>
  <si>
    <t>Europos bendrovė, kurios buveinė perkeliama</t>
  </si>
  <si>
    <t>inicijuojantis Europos bendrovės steigimą valdymo (holdingo) būdu</t>
  </si>
  <si>
    <t>inicijuojantis Europos bendrovės steigimą jungimo būdu</t>
  </si>
  <si>
    <t>likviduojamas</t>
  </si>
  <si>
    <t>bankrutavęs</t>
  </si>
  <si>
    <t>bankrutuojantis</t>
  </si>
  <si>
    <t>restruktūrizuojamas</t>
  </si>
  <si>
    <t>pertvarkomas</t>
  </si>
  <si>
    <t>dalyvaujantis reorganizavime</t>
  </si>
  <si>
    <t>reorganizuojamas</t>
  </si>
  <si>
    <t>Įmonės teisinis statusas</t>
  </si>
  <si>
    <t>Uždaroji akcinė bendrovė (UAB)</t>
  </si>
  <si>
    <t>Akcinė bendrovė (AB)</t>
  </si>
  <si>
    <t>Teisinė forma</t>
  </si>
  <si>
    <t>Įmonės pavadinimas</t>
  </si>
  <si>
    <t>Centralizuotai valdomą valstybės turtą atitinkantis kapitalas</t>
  </si>
  <si>
    <t>Kitos veiklos rezultatai</t>
  </si>
  <si>
    <t>Pardavimo sąnaudos</t>
  </si>
  <si>
    <t>Bendrosios ir administracinės sąnaudos</t>
  </si>
  <si>
    <t>Veiklos pelnas (nuostoliai)</t>
  </si>
  <si>
    <t>Ateinančių laikotarpių sąnaudos ir sukauptos pajamos</t>
  </si>
  <si>
    <t>Atidėjimai</t>
  </si>
  <si>
    <t>Sukauptos sąnaudos ir ateinančių laikotarpių pajamos</t>
  </si>
  <si>
    <t>2017 metai</t>
  </si>
  <si>
    <t>2018 metai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</si>
  <si>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</si>
  <si>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</si>
  <si>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</si>
  <si>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</si>
  <si>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</si>
  <si>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Informacija apie suteiktą paramą 2018 m.</t>
  </si>
  <si>
    <t>Informacija apie suteiktą paramą 2017 m.</t>
  </si>
  <si>
    <t>LENTELĖSE DUOMENYS PATEIKIAMI TŪKSTANČIAIS EURŲ (JEI NENURODYTA KITAIP), VIENO SKAIČIAUS PO KABLELIO TIKSLUMU</t>
  </si>
  <si>
    <t>Ar 2018 m. bent vienam subjektui bendrovė suteikė paramą?</t>
  </si>
  <si>
    <t>Ar 2017 m. bent vienam subjektui bendrovė suteikė paramą?</t>
  </si>
  <si>
    <t>Ar bendrovės interneto svetainėje skelbiama informacija apie 2018 m. bendrovės suteiktą paramą?</t>
  </si>
  <si>
    <t>Pateikite tikslią internetinės svetainės nuorodą, kurioje skelbiama informaciją apie suteiktą paramą</t>
  </si>
  <si>
    <t>Ar bendrovės interneto svetainėje skelbiama informacija apie 2017 m. bendrovės suteiktą paramą?</t>
  </si>
  <si>
    <t>Savivaldybės įmonė (SĮ)</t>
  </si>
  <si>
    <t>Įmonės įsteigimo data</t>
  </si>
  <si>
    <t>Sektorius, kuriame veikia įmonė</t>
  </si>
  <si>
    <t>Butų ūkiai</t>
  </si>
  <si>
    <t>Komunalinės paslaugos: kita</t>
  </si>
  <si>
    <t>Atliekos ir šalinimo paslaugos</t>
  </si>
  <si>
    <t>Viešasis transportas</t>
  </si>
  <si>
    <t>Kitos transporto paslaugos</t>
  </si>
  <si>
    <t>Statyba ir architektūra</t>
  </si>
  <si>
    <t>Sveikatos priežiūros paslaugos</t>
  </si>
  <si>
    <t>Leidyba</t>
  </si>
  <si>
    <t xml:space="preserve">Komunalinės paslaugos: vanduo (nurodyti laukelyje žemiau, ar įmonė tik nuomoja infrastruktūrą, ar pati teikia paslaugas galutiniams vartotojams) </t>
  </si>
  <si>
    <t>Komunalinės paslaugos: šilumos tinklai (nurodyti laukelyje žemiau, ar įmonė tik nuomoja infrastruktūrą, ar pati teikia paslaugas galutiniams vartotojams)</t>
  </si>
  <si>
    <t>Kita (nurodyti laukelyje žemiau pagrindines veiklos sritis)</t>
  </si>
  <si>
    <t>Paskirtų valdybos narių skaičius</t>
  </si>
  <si>
    <t>Ar įmonėje sudaryta valdyba?</t>
  </si>
  <si>
    <t xml:space="preserve">(Valdybos narių skaičius, numatytas įstatuose ar kitame dokumente) </t>
  </si>
  <si>
    <t>Taip, sudaryta</t>
  </si>
  <si>
    <t>Valdybos narių sąrašas ir jų užimamos pareigos</t>
  </si>
  <si>
    <t>Vardas Pavardė</t>
  </si>
  <si>
    <t>Ne, bet įmonės įstatuose toks organas numatytas</t>
  </si>
  <si>
    <t>Valdybos pirmininkas</t>
  </si>
  <si>
    <t>Ne, pagal įmonės įstatus toks organas nesudaromas</t>
  </si>
  <si>
    <t>Valdybos narys</t>
  </si>
  <si>
    <t>Paskirtų stebėtojų tarybos narių skaičius</t>
  </si>
  <si>
    <t>Ar įmonėje sudaryta stebėtojų taryba?</t>
  </si>
  <si>
    <t>(Stebėtojų tarybos narių skaičius, numatytas įstatuose ar kitame dokumente)</t>
  </si>
  <si>
    <t>Stebėtojų tarybos narių sąrašas ir jų užimamos pareigos</t>
  </si>
  <si>
    <t>Stebėtojų tarybos pirmininkas</t>
  </si>
  <si>
    <t>Stebėtojų tarybos narys</t>
  </si>
  <si>
    <t>-Iš jo: Mažumai tenkanti grynojo pelno dalis (pildoma akcinių bendrovių/uždarųjų akcinių bendrovių, turinčių kontroliuojamų įmonių)</t>
  </si>
  <si>
    <t>Mažumai tenkanti nuosavo kapitalo dalis (pildoma tik akcinių bendrovių/uždarųjų akcinių bendrovių, turinčių kontroliuojamų įmonių)</t>
  </si>
  <si>
    <t>Turtines ir neturtines teisės ir pareigas įmonėje/bendrovėje įgyvendinanti institucija</t>
  </si>
  <si>
    <t>Informacija apie vidaus sandorius 2018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</si>
  <si>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2018 m. ar bent dalį metų galiojo bent vienas vidaus sandoris</t>
    </r>
  </si>
  <si>
    <t>Vidaus sandorio vykdymo trukmė</t>
  </si>
  <si>
    <t>Vidaus sandorio vertė (tūkst. eurų)</t>
  </si>
  <si>
    <t>Subrangovų įgyvendinama sandorio vertė (tūkst. eurų)</t>
  </si>
  <si>
    <t>Ar bendrovė turi pasitvirtinusi bendrovės paramos valdymo taisykles ar paramos fondo paramos valdymo taisykles?</t>
  </si>
  <si>
    <t>Taip, patvirtintos bendrovės paramos valdymo taisyklės</t>
  </si>
  <si>
    <t>Ne, paramos valdymo taisyklės nepatvirtintos (nors parama teikiama ar planuojama ją teikti)</t>
  </si>
  <si>
    <t>Ne, parama nebuvo teikiama ir (ar) neplanuojama jos teikti</t>
  </si>
  <si>
    <t>Taip, patvirtintos paramos fondo paramos valdymo taisyklės</t>
  </si>
  <si>
    <t>Jeigu paramos valdymo taisyklės patvirtintos, nurodykite jų patvirtinimo datą</t>
  </si>
  <si>
    <t>Kapitalas (jeigu įmonės teisinė forma yra AB ar UAB) / Įmonės savininko kapitalas (jeigu įmonės teisinė forma yra SĮ)</t>
  </si>
  <si>
    <t>Skirstant ataskaitinio laikotarpio pelną akcininkams paskirti dividendai (savininkui paskirta pelno įmoka, jei pildoma SĮ)</t>
  </si>
  <si>
    <t>Iš jų: administracijos darbuotojų skaičius laikotarpio pabaigoje</t>
  </si>
  <si>
    <t>Informacija apie vidaus sandorius 2017 m.</t>
  </si>
  <si>
    <t>Užimamos pareigos (pagrindinėje darbovietėje)</t>
  </si>
  <si>
    <t>Pirmininkas</t>
  </si>
  <si>
    <t>Pirmininkas (nepriklausomas narys)</t>
  </si>
  <si>
    <t>Narys</t>
  </si>
  <si>
    <t>Nepriklausomas narys</t>
  </si>
  <si>
    <t>Pozicija ir nepriklausomumas</t>
  </si>
  <si>
    <t>Ar bendrovė turi kontroliuojamų įmonių? (pildo tik akcinės bendrovės ir uždarosios akcinės bendrovės)</t>
  </si>
  <si>
    <t>Nurodykite bendrovės kontroliuojamas įmones (pildoma, jei bendrovė turi kontroliuojamų įmonių)</t>
  </si>
  <si>
    <t>Įmonės teisės ir įsipareigojimai, nenurodyti balanse</t>
  </si>
  <si>
    <t>Viso disponuojamo nekilnojamojo turto plotas, kv. m.</t>
  </si>
  <si>
    <t>Vidaus sandorio vykdymo trukmė (metais)</t>
  </si>
  <si>
    <t>Sutarties dėl vidaus sandorio sudarymo data</t>
  </si>
  <si>
    <t>Vidaus sandorio veiklos tipas</t>
  </si>
  <si>
    <t>Sutartyje numatyta vidaus sandorio veikla</t>
  </si>
  <si>
    <t>Teritorijų priežiūra</t>
  </si>
  <si>
    <t>Gatvių, teritorijų apšvietimas</t>
  </si>
  <si>
    <t>Atliekų tvarkymas</t>
  </si>
  <si>
    <t>Keleivių vežimas</t>
  </si>
  <si>
    <t>Valymas, sanitarija</t>
  </si>
  <si>
    <t>Želdinių priežiūra, vejų šienavimas</t>
  </si>
  <si>
    <t>Kapinių administravimas</t>
  </si>
  <si>
    <t>Komunalinių paslaugų pirkimas</t>
  </si>
  <si>
    <t>Eismo priemonių įrengimas</t>
  </si>
  <si>
    <t>Statinių, rekonstrukcijų, teritorijų planavimas</t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</si>
  <si>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2018 m. negaliojo nei viena sutartis dėl vidaus sandorio vykdymo, žemiau esanti informacija nepildoma</t>
    </r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</si>
  <si>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2017 m. negaliojo nei viena sutartis dėl vidaus sandorio vykdymo, žemiau esanti informacija nepildoma</t>
    </r>
  </si>
  <si>
    <t>2018 metais galiojusių sutarčių dėl vidaus sandorių vykdymo skaičius (įskaitant visas sutartis, sudarytas 2018 metais ir anksčiau)</t>
  </si>
  <si>
    <t>2017 metais galiojusių sutarčių dėl vidaus sandorių vykdymo skaičius (įskaitant visas sutartis, sudarytas 2017 metais ir anksčiau)</t>
  </si>
  <si>
    <t>Kita</t>
  </si>
  <si>
    <t>Turtines ir neturtines teisės ir pareigas įmonėje/bendrovėje įgyvendinanti institucija (arba didžiausią akcijų dalį valdanti institucija)</t>
  </si>
  <si>
    <t>Savivaldybei priklausanti dalis (%)</t>
  </si>
  <si>
    <t>Avarijų likvidavimo darbai</t>
  </si>
  <si>
    <t>2015 metai</t>
  </si>
  <si>
    <t>2016 metai</t>
  </si>
  <si>
    <t>Darbuotojų skaičius laikotarpio pabaigoje</t>
  </si>
  <si>
    <t>Vidutinis sąlyginis darbuotojų skaičius per laikotarpį</t>
  </si>
  <si>
    <t>Bendros darbo apmokėjimo lėšos</t>
  </si>
  <si>
    <t>Komunalinės paslaugos: kita (nurodykite laukelyje žemiau)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</si>
  <si>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2018 m. bent vienam subjektui buvo suteikta parama.</t>
    </r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</si>
  <si>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2017 m. bent vienam subjektui buvo suteikta parama.</t>
    </r>
  </si>
  <si>
    <r>
      <t xml:space="preserve">      </t>
    </r>
    <r>
      <rPr>
        <b/>
        <sz val="9"/>
        <color theme="1"/>
        <rFont val="Calibri"/>
        <family val="2"/>
        <charset val="186"/>
        <scheme val="minor"/>
      </rPr>
      <t>Pastaba:</t>
    </r>
    <r>
      <rPr>
        <sz val="9"/>
        <color theme="1"/>
        <rFont val="Calibri"/>
        <family val="2"/>
        <charset val="186"/>
        <scheme val="minor"/>
      </rPr>
      <t xml:space="preserve"> jeigu įmonė paramos 2018 m. neteikė, žemiau esanti informacija nepildoma</t>
    </r>
  </si>
  <si>
    <r>
      <rPr>
        <b/>
        <sz val="9"/>
        <color theme="1"/>
        <rFont val="Calibri"/>
        <family val="2"/>
        <charset val="186"/>
        <scheme val="minor"/>
      </rPr>
      <t xml:space="preserve">      Pastaba:</t>
    </r>
    <r>
      <rPr>
        <sz val="9"/>
        <color theme="1"/>
        <rFont val="Calibri"/>
        <family val="2"/>
        <charset val="186"/>
        <scheme val="minor"/>
      </rPr>
      <t xml:space="preserve"> jeigu įmonė paramos 2017 m. neteikė, žemiau esanti informacija nepildoma</t>
    </r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</si>
  <si>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 jeigu 2017 m. ar bent dalį metų galiojo bent vienas vidaus sandoris</t>
    </r>
  </si>
  <si>
    <t>2018 m. gruodžio 31 d.</t>
  </si>
  <si>
    <t>Viešinamos informacijos apie savivaldybių valdomų įmonių veiklą ir rezultatus formos</t>
  </si>
  <si>
    <t>1 priedas</t>
  </si>
  <si>
    <t>2 priedas</t>
  </si>
  <si>
    <t>3 priedas</t>
  </si>
  <si>
    <t>PATVIRTINTA
VšĮ „Stebėsenos ir prognozių agentūra“ 
direktoriaus 2019 m. balandžio 17 d.
įsakymu Nr. IV-07</t>
  </si>
  <si>
    <t>veiklą ir rezultatus formos</t>
  </si>
  <si>
    <t>Viešinamos informacijos apie savivaldybių valdomų įmonių</t>
  </si>
  <si>
    <t>Informacija apie savivaldybių valdomų įmonių vidaus sandorius</t>
  </si>
  <si>
    <t>Informacija apie savivaldybių valdomų bendrovių suteiktą paramą</t>
  </si>
  <si>
    <t>Informacija apie savivaldybių valdomų įmonių veiklą ir rezultatus 2015 - 2016 metais</t>
  </si>
  <si>
    <t>Viešinamos informacijos apie savivaldybių valdomų įmonių veiklą ir rezultatus forma</t>
  </si>
  <si>
    <t>Uždaroji akcinė bendrovė "Rokišio vandenys'</t>
  </si>
  <si>
    <t>Leonas Butėnas</t>
  </si>
  <si>
    <t>Virginija Volodkienė</t>
  </si>
  <si>
    <t>Rokiškio rajono savivaldybė</t>
  </si>
  <si>
    <t>Ne</t>
  </si>
  <si>
    <t>Artūras Vainiūnas</t>
  </si>
  <si>
    <t>Vilmantas Raupys</t>
  </si>
  <si>
    <t>Mindaugas Gineitis</t>
  </si>
  <si>
    <t>Virginija Volodkienė, vyr.buhalterė</t>
  </si>
  <si>
    <t>Tel.8-458-71205, mob.tel.8-652-66731; el.p.:info@rokvandenys.lt</t>
  </si>
  <si>
    <t>Pati</t>
  </si>
  <si>
    <t>Tel.8-458-71205, mob.tel.8-652-66731, el.p.: info@rokvandenys.lt</t>
  </si>
  <si>
    <t>Virgija Volodkien4, vyr.buhalter</t>
  </si>
  <si>
    <t>Tel.8-458-71205,mob.tel.8-652-66731; el.p.:info@rokvandenys.lt</t>
  </si>
  <si>
    <t>UAB "Rokiškio vandenys" direktorius</t>
  </si>
  <si>
    <t>AB "Rokiškio sūris" technikos direktorius</t>
  </si>
  <si>
    <t>Rokiškio rajono savivaldybės administracijos Rokiškio kaimiškosios seniūnijos seniūno pavaduotojas</t>
  </si>
  <si>
    <t>AB "Lytagra", regiono vadybininkas</t>
  </si>
  <si>
    <t>Bendrovės valdomą nekilnojamąjį turtą sudaro statiniai bei inžineriniai įrenginiai (vandens, nuotekų ir kt. tinklai). Inžineriniai tinklai matuojami bėgamais metrais, todėl šioje ataskaitoje prie disponuojamo nekilnojamojo turto neįtraukti.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</si>
</sst>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4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/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 style="thin">
        <color rgb="FFFFFFFF"/>
      </bottom>
      <diagonal/>
    </border>
    <border>
      <left style="medium">
        <color theme="0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380">
    <xf numFmtId="0" fontId="0" fillId="0" borderId="0" xfId="0"/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3" xfId="0" applyNumberFormat="1" applyFont="1" applyFill="1" applyBorder="1" applyAlignment="1" applyProtection="1">
      <alignment vertical="center"/>
      <protection locked="0"/>
    </xf>
    <xf numFmtId="164" fontId="4" fillId="4" borderId="13" xfId="0" applyNumberFormat="1" applyFont="1" applyFill="1" applyBorder="1" applyAlignment="1" applyProtection="1">
      <alignment vertical="center"/>
      <protection locked="0"/>
    </xf>
    <xf numFmtId="0" fontId="22" fillId="0" borderId="16" xfId="0" applyFont="1" applyBorder="1" applyAlignment="1" applyProtection="1">
      <alignment wrapText="1"/>
      <protection locked="0"/>
    </xf>
    <xf numFmtId="0" fontId="22" fillId="0" borderId="17" xfId="0" applyFont="1" applyBorder="1" applyAlignment="1" applyProtection="1">
      <alignment wrapText="1"/>
      <protection locked="0"/>
    </xf>
    <xf numFmtId="0" fontId="22" fillId="0" borderId="25" xfId="0" applyFont="1" applyBorder="1" applyAlignment="1" applyProtection="1">
      <alignment wrapText="1"/>
      <protection locked="0"/>
    </xf>
    <xf numFmtId="3" fontId="4" fillId="0" borderId="0" xfId="0" applyNumberFormat="1" applyFont="1" applyFill="1" applyBorder="1" applyAlignment="1" applyProtection="1">
      <alignment vertical="center"/>
    </xf>
    <xf numFmtId="3" fontId="2" fillId="4" borderId="3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3" fontId="4" fillId="0" borderId="6" xfId="0" applyNumberFormat="1" applyFont="1" applyFill="1" applyBorder="1" applyAlignment="1" applyProtection="1">
      <alignment horizontal="left"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3" fontId="2" fillId="4" borderId="37" xfId="0" applyNumberFormat="1" applyFont="1" applyFill="1" applyBorder="1" applyAlignment="1" applyProtection="1">
      <alignment vertical="center"/>
      <protection locked="0"/>
    </xf>
    <xf numFmtId="3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8" xfId="0" applyNumberFormat="1" applyFont="1" applyFill="1" applyBorder="1" applyAlignment="1" applyProtection="1">
      <alignment vertical="center"/>
      <protection locked="0"/>
    </xf>
    <xf numFmtId="3" fontId="4" fillId="0" borderId="6" xfId="0" applyNumberFormat="1" applyFont="1" applyFill="1" applyBorder="1" applyAlignment="1" applyProtection="1">
      <alignment horizontal="left" vertical="center" wrapText="1"/>
    </xf>
    <xf numFmtId="0" fontId="0" fillId="3" borderId="0" xfId="0" applyFill="1" applyProtection="1"/>
    <xf numFmtId="0" fontId="22" fillId="7" borderId="0" xfId="0" applyFont="1" applyFill="1" applyProtection="1"/>
    <xf numFmtId="0" fontId="22" fillId="7" borderId="0" xfId="0" applyFont="1" applyFill="1" applyBorder="1" applyProtection="1"/>
    <xf numFmtId="0" fontId="0" fillId="7" borderId="0" xfId="0" applyFill="1" applyProtection="1"/>
    <xf numFmtId="0" fontId="0" fillId="0" borderId="0" xfId="0" applyProtection="1"/>
    <xf numFmtId="0" fontId="0" fillId="7" borderId="0" xfId="0" applyFill="1" applyBorder="1" applyProtection="1"/>
    <xf numFmtId="0" fontId="2" fillId="7" borderId="0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 wrapText="1"/>
    </xf>
    <xf numFmtId="0" fontId="22" fillId="7" borderId="20" xfId="0" applyFont="1" applyFill="1" applyBorder="1" applyProtection="1"/>
    <xf numFmtId="0" fontId="0" fillId="7" borderId="21" xfId="0" applyFill="1" applyBorder="1" applyProtection="1"/>
    <xf numFmtId="0" fontId="22" fillId="7" borderId="0" xfId="0" applyFont="1" applyFill="1" applyBorder="1" applyAlignment="1" applyProtection="1">
      <alignment horizontal="center"/>
    </xf>
    <xf numFmtId="0" fontId="0" fillId="7" borderId="33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vertical="top" wrapText="1"/>
    </xf>
    <xf numFmtId="0" fontId="23" fillId="7" borderId="33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/>
    <xf numFmtId="0" fontId="23" fillId="7" borderId="0" xfId="0" applyFont="1" applyFill="1" applyAlignment="1" applyProtection="1">
      <alignment horizontal="center"/>
    </xf>
    <xf numFmtId="0" fontId="23" fillId="7" borderId="20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0" xfId="0" applyFont="1" applyFill="1" applyBorder="1" applyAlignment="1" applyProtection="1">
      <alignment vertical="top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0" fontId="22" fillId="7" borderId="16" xfId="0" applyFont="1" applyFill="1" applyBorder="1" applyAlignment="1" applyProtection="1">
      <alignment horizontal="center" vertical="center" wrapText="1"/>
    </xf>
    <xf numFmtId="0" fontId="22" fillId="7" borderId="33" xfId="0" applyFont="1" applyFill="1" applyBorder="1" applyAlignment="1" applyProtection="1">
      <alignment horizontal="center" wrapText="1"/>
    </xf>
    <xf numFmtId="0" fontId="22" fillId="7" borderId="0" xfId="0" applyFont="1" applyFill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wrapText="1"/>
    </xf>
    <xf numFmtId="0" fontId="23" fillId="7" borderId="0" xfId="0" applyFont="1" applyFill="1" applyBorder="1" applyAlignment="1" applyProtection="1">
      <alignment horizontal="left"/>
    </xf>
    <xf numFmtId="0" fontId="22" fillId="7" borderId="0" xfId="0" applyFont="1" applyFill="1" applyAlignment="1" applyProtection="1">
      <alignment horizontal="left" vertical="top" wrapText="1"/>
    </xf>
    <xf numFmtId="0" fontId="22" fillId="7" borderId="0" xfId="0" applyFont="1" applyFill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7" borderId="16" xfId="0" applyFont="1" applyFill="1" applyBorder="1" applyProtection="1">
      <protection locked="0"/>
    </xf>
    <xf numFmtId="0" fontId="0" fillId="7" borderId="16" xfId="0" applyFill="1" applyBorder="1" applyProtection="1">
      <protection locked="0"/>
    </xf>
    <xf numFmtId="0" fontId="22" fillId="7" borderId="14" xfId="0" applyFont="1" applyFill="1" applyBorder="1" applyProtection="1"/>
    <xf numFmtId="0" fontId="22" fillId="7" borderId="33" xfId="0" applyFont="1" applyFill="1" applyBorder="1" applyAlignment="1" applyProtection="1">
      <alignment horizontal="center"/>
    </xf>
    <xf numFmtId="0" fontId="0" fillId="7" borderId="20" xfId="0" applyFill="1" applyBorder="1" applyProtection="1"/>
    <xf numFmtId="0" fontId="22" fillId="7" borderId="33" xfId="0" applyFont="1" applyFill="1" applyBorder="1" applyAlignment="1" applyProtection="1">
      <alignment horizontal="left" vertical="top" wrapText="1"/>
    </xf>
    <xf numFmtId="0" fontId="22" fillId="7" borderId="33" xfId="0" applyFont="1" applyFill="1" applyBorder="1" applyAlignment="1" applyProtection="1">
      <alignment horizontal="left"/>
    </xf>
    <xf numFmtId="0" fontId="22" fillId="7" borderId="33" xfId="0" applyFont="1" applyFill="1" applyBorder="1" applyProtection="1"/>
    <xf numFmtId="0" fontId="22" fillId="7" borderId="33" xfId="0" applyFont="1" applyFill="1" applyBorder="1" applyAlignment="1" applyProtection="1">
      <alignment horizontal="left" vertical="top"/>
    </xf>
    <xf numFmtId="0" fontId="22" fillId="7" borderId="27" xfId="0" applyFont="1" applyFill="1" applyBorder="1" applyAlignment="1" applyProtection="1">
      <alignment horizontal="center" vertical="center" wrapText="1"/>
    </xf>
    <xf numFmtId="0" fontId="22" fillId="0" borderId="25" xfId="0" applyFont="1" applyBorder="1" applyAlignment="1" applyProtection="1">
      <alignment horizontal="center" vertical="center" wrapText="1"/>
    </xf>
    <xf numFmtId="0" fontId="22" fillId="7" borderId="27" xfId="0" applyFont="1" applyFill="1" applyBorder="1" applyProtection="1"/>
    <xf numFmtId="0" fontId="22" fillId="0" borderId="25" xfId="0" applyFont="1" applyBorder="1" applyAlignment="1" applyProtection="1">
      <alignment wrapText="1"/>
    </xf>
    <xf numFmtId="0" fontId="0" fillId="7" borderId="39" xfId="0" applyFill="1" applyBorder="1" applyProtection="1"/>
    <xf numFmtId="164" fontId="2" fillId="4" borderId="48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164" fontId="2" fillId="4" borderId="14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4" fillId="4" borderId="42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7" xfId="0" applyFont="1" applyFill="1" applyBorder="1" applyAlignment="1" applyProtection="1">
      <alignment horizontal="right" vertical="center"/>
    </xf>
    <xf numFmtId="0" fontId="2" fillId="4" borderId="7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3" xfId="0" applyFont="1" applyFill="1" applyBorder="1" applyAlignment="1" applyProtection="1">
      <alignment horizontal="center" wrapText="1"/>
    </xf>
    <xf numFmtId="0" fontId="2" fillId="0" borderId="47" xfId="0" applyFont="1" applyBorder="1" applyProtection="1"/>
    <xf numFmtId="0" fontId="2" fillId="0" borderId="46" xfId="0" applyFont="1" applyBorder="1" applyProtection="1"/>
    <xf numFmtId="0" fontId="4" fillId="2" borderId="0" xfId="0" applyFont="1" applyFill="1" applyProtection="1"/>
    <xf numFmtId="164" fontId="4" fillId="0" borderId="12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2" xfId="0" applyNumberFormat="1" applyFont="1" applyBorder="1" applyAlignment="1" applyProtection="1">
      <alignment vertical="center"/>
    </xf>
    <xf numFmtId="14" fontId="7" fillId="5" borderId="3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4" xfId="0" applyFont="1" applyBorder="1" applyProtection="1"/>
    <xf numFmtId="0" fontId="2" fillId="0" borderId="49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45" xfId="0" applyFont="1" applyBorder="1" applyProtection="1"/>
    <xf numFmtId="0" fontId="2" fillId="0" borderId="3" xfId="0" applyFont="1" applyBorder="1" applyProtection="1"/>
    <xf numFmtId="0" fontId="2" fillId="0" borderId="2" xfId="0" applyFont="1" applyBorder="1" applyProtection="1"/>
    <xf numFmtId="0" fontId="6" fillId="0" borderId="0" xfId="0" applyFont="1" applyProtection="1"/>
    <xf numFmtId="0" fontId="2" fillId="0" borderId="4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4" xfId="0" applyNumberFormat="1" applyFont="1" applyBorder="1" applyAlignment="1" applyProtection="1">
      <alignment vertical="center"/>
    </xf>
    <xf numFmtId="0" fontId="2" fillId="0" borderId="54" xfId="0" applyFont="1" applyBorder="1" applyProtection="1"/>
    <xf numFmtId="0" fontId="2" fillId="0" borderId="51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vertical="center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0" fontId="4" fillId="4" borderId="51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3" fontId="2" fillId="6" borderId="0" xfId="0" applyNumberFormat="1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6" fillId="0" borderId="0" xfId="0" applyFont="1" applyAlignment="1" applyProtection="1">
      <alignment horizontal="left" vertical="top" wrapText="1"/>
    </xf>
    <xf numFmtId="0" fontId="22" fillId="7" borderId="14" xfId="0" applyFont="1" applyFill="1" applyBorder="1" applyAlignment="1" applyProtection="1"/>
    <xf numFmtId="0" fontId="37" fillId="7" borderId="0" xfId="0" applyFont="1" applyFill="1" applyBorder="1" applyAlignment="1" applyProtection="1"/>
    <xf numFmtId="0" fontId="36" fillId="7" borderId="0" xfId="0" applyFont="1" applyFill="1" applyBorder="1" applyProtection="1"/>
    <xf numFmtId="0" fontId="36" fillId="7" borderId="0" xfId="0" applyFont="1" applyFill="1" applyProtection="1"/>
    <xf numFmtId="0" fontId="2" fillId="4" borderId="7" xfId="0" applyFont="1" applyFill="1" applyBorder="1" applyAlignment="1" applyProtection="1">
      <alignment horizontal="right" vertical="center"/>
    </xf>
    <xf numFmtId="0" fontId="2" fillId="7" borderId="0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65" fontId="2" fillId="4" borderId="57" xfId="1" applyNumberFormat="1" applyFont="1" applyFill="1" applyBorder="1" applyAlignment="1" applyProtection="1">
      <alignment vertical="center"/>
      <protection locked="0"/>
    </xf>
    <xf numFmtId="10" fontId="2" fillId="0" borderId="58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164" fontId="2" fillId="4" borderId="60" xfId="0" applyNumberFormat="1" applyFont="1" applyFill="1" applyBorder="1" applyAlignment="1" applyProtection="1">
      <alignment vertical="center"/>
      <protection locked="0"/>
    </xf>
    <xf numFmtId="164" fontId="4" fillId="0" borderId="58" xfId="0" applyNumberFormat="1" applyFont="1" applyBorder="1" applyAlignment="1" applyProtection="1">
      <alignment vertical="center"/>
    </xf>
    <xf numFmtId="164" fontId="4" fillId="4" borderId="43" xfId="0" applyNumberFormat="1" applyFont="1" applyFill="1" applyBorder="1" applyAlignment="1" applyProtection="1">
      <alignment vertical="center"/>
      <protection locked="0"/>
    </xf>
    <xf numFmtId="164" fontId="2" fillId="4" borderId="61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0" borderId="58" xfId="0" applyNumberFormat="1" applyFont="1" applyBorder="1" applyAlignment="1" applyProtection="1">
      <alignment vertical="center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62" xfId="0" applyNumberFormat="1" applyFont="1" applyFill="1" applyBorder="1" applyAlignment="1" applyProtection="1">
      <alignment vertical="center"/>
      <protection locked="0"/>
    </xf>
    <xf numFmtId="164" fontId="4" fillId="4" borderId="6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63" xfId="0" applyNumberFormat="1" applyFont="1" applyFill="1" applyBorder="1" applyAlignment="1" applyProtection="1">
      <alignment vertical="center"/>
      <protection locked="0"/>
    </xf>
    <xf numFmtId="164" fontId="2" fillId="4" borderId="64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62" xfId="0" applyFont="1" applyFill="1" applyBorder="1" applyProtection="1">
      <protection locked="0"/>
    </xf>
    <xf numFmtId="0" fontId="4" fillId="4" borderId="65" xfId="0" applyFont="1" applyFill="1" applyBorder="1" applyAlignment="1" applyProtection="1">
      <alignment horizontal="center" wrapText="1"/>
      <protection locked="0"/>
    </xf>
    <xf numFmtId="164" fontId="2" fillId="4" borderId="66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Protection="1"/>
    <xf numFmtId="0" fontId="2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7" fillId="5" borderId="3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2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45" xfId="0" applyFont="1" applyBorder="1" applyAlignment="1" applyProtection="1">
      <alignment horizontal="left" wrapText="1" indent="2"/>
    </xf>
    <xf numFmtId="0" fontId="8" fillId="0" borderId="0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7" xfId="1" applyNumberFormat="1" applyFont="1" applyFill="1" applyBorder="1" applyAlignment="1" applyProtection="1">
      <alignment vertical="center"/>
    </xf>
    <xf numFmtId="164" fontId="4" fillId="4" borderId="44" xfId="0" applyNumberFormat="1" applyFont="1" applyFill="1" applyBorder="1" applyAlignment="1" applyProtection="1">
      <alignment vertical="center"/>
      <protection locked="0"/>
    </xf>
    <xf numFmtId="164" fontId="2" fillId="4" borderId="43" xfId="0" applyNumberFormat="1" applyFont="1" applyFill="1" applyBorder="1" applyAlignment="1" applyProtection="1">
      <alignment vertical="center"/>
      <protection locked="0"/>
    </xf>
    <xf numFmtId="164" fontId="2" fillId="4" borderId="58" xfId="0" applyNumberFormat="1" applyFont="1" applyFill="1" applyBorder="1" applyAlignment="1" applyProtection="1">
      <alignment vertical="center"/>
      <protection locked="0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5" xfId="0" applyFont="1" applyFill="1" applyBorder="1" applyProtection="1"/>
    <xf numFmtId="0" fontId="2" fillId="0" borderId="45" xfId="0" applyFont="1" applyBorder="1" applyAlignment="1" applyProtection="1">
      <alignment vertical="center"/>
    </xf>
    <xf numFmtId="0" fontId="0" fillId="3" borderId="0" xfId="0" applyFill="1" applyBorder="1" applyProtection="1"/>
    <xf numFmtId="0" fontId="28" fillId="7" borderId="0" xfId="0" applyFont="1" applyFill="1" applyBorder="1" applyProtection="1"/>
    <xf numFmtId="0" fontId="22" fillId="7" borderId="62" xfId="0" applyFont="1" applyFill="1" applyBorder="1" applyProtection="1"/>
    <xf numFmtId="0" fontId="0" fillId="3" borderId="15" xfId="0" applyFill="1" applyBorder="1" applyProtection="1"/>
    <xf numFmtId="0" fontId="0" fillId="3" borderId="26" xfId="0" applyFill="1" applyBorder="1" applyProtection="1"/>
    <xf numFmtId="0" fontId="0" fillId="3" borderId="69" xfId="0" applyFill="1" applyBorder="1" applyProtection="1"/>
    <xf numFmtId="0" fontId="27" fillId="7" borderId="61" xfId="0" applyFont="1" applyFill="1" applyBorder="1" applyProtection="1"/>
    <xf numFmtId="0" fontId="22" fillId="7" borderId="32" xfId="0" applyFont="1" applyFill="1" applyBorder="1" applyProtection="1"/>
    <xf numFmtId="0" fontId="22" fillId="7" borderId="41" xfId="0" applyFont="1" applyFill="1" applyBorder="1" applyProtection="1"/>
    <xf numFmtId="0" fontId="0" fillId="7" borderId="70" xfId="0" applyFill="1" applyBorder="1" applyProtection="1"/>
    <xf numFmtId="0" fontId="22" fillId="7" borderId="61" xfId="0" applyFont="1" applyFill="1" applyBorder="1" applyProtection="1"/>
    <xf numFmtId="0" fontId="27" fillId="7" borderId="62" xfId="0" applyFont="1" applyFill="1" applyBorder="1" applyProtection="1"/>
    <xf numFmtId="0" fontId="28" fillId="7" borderId="62" xfId="0" applyFont="1" applyFill="1" applyBorder="1" applyProtection="1"/>
    <xf numFmtId="0" fontId="2" fillId="7" borderId="62" xfId="0" applyFont="1" applyFill="1" applyBorder="1" applyAlignment="1" applyProtection="1">
      <alignment horizontal="left"/>
    </xf>
    <xf numFmtId="0" fontId="22" fillId="7" borderId="14" xfId="0" applyFont="1" applyFill="1" applyBorder="1" applyAlignment="1" applyProtection="1">
      <alignment horizontal="center"/>
    </xf>
    <xf numFmtId="0" fontId="0" fillId="7" borderId="71" xfId="0" applyFill="1" applyBorder="1" applyProtection="1"/>
    <xf numFmtId="0" fontId="23" fillId="7" borderId="14" xfId="0" applyFont="1" applyFill="1" applyBorder="1" applyAlignment="1" applyProtection="1">
      <alignment horizontal="center"/>
    </xf>
    <xf numFmtId="0" fontId="23" fillId="7" borderId="62" xfId="0" applyFont="1" applyFill="1" applyBorder="1" applyAlignment="1" applyProtection="1">
      <alignment horizontal="center"/>
    </xf>
    <xf numFmtId="0" fontId="22" fillId="7" borderId="14" xfId="0" applyFont="1" applyFill="1" applyBorder="1" applyAlignment="1" applyProtection="1">
      <alignment horizontal="left" vertical="top"/>
    </xf>
    <xf numFmtId="0" fontId="22" fillId="7" borderId="72" xfId="0" applyFont="1" applyFill="1" applyBorder="1" applyAlignment="1" applyProtection="1">
      <alignment horizontal="center" vertical="center" wrapText="1"/>
    </xf>
    <xf numFmtId="0" fontId="22" fillId="7" borderId="72" xfId="0" applyFont="1" applyFill="1" applyBorder="1" applyProtection="1"/>
    <xf numFmtId="0" fontId="22" fillId="7" borderId="62" xfId="0" applyFont="1" applyFill="1" applyBorder="1" applyAlignment="1" applyProtection="1">
      <alignment wrapText="1"/>
    </xf>
    <xf numFmtId="0" fontId="23" fillId="7" borderId="14" xfId="0" applyFont="1" applyFill="1" applyBorder="1" applyAlignment="1" applyProtection="1">
      <alignment horizontal="left"/>
    </xf>
    <xf numFmtId="0" fontId="22" fillId="7" borderId="62" xfId="0" applyFont="1" applyFill="1" applyBorder="1" applyAlignment="1" applyProtection="1">
      <alignment horizontal="left" vertical="top" wrapText="1"/>
    </xf>
    <xf numFmtId="0" fontId="22" fillId="7" borderId="14" xfId="0" applyFont="1" applyFill="1" applyBorder="1" applyAlignment="1" applyProtection="1">
      <alignment horizontal="left"/>
    </xf>
    <xf numFmtId="0" fontId="22" fillId="7" borderId="40" xfId="0" applyFont="1" applyFill="1" applyBorder="1" applyProtection="1"/>
    <xf numFmtId="0" fontId="22" fillId="7" borderId="73" xfId="0" applyFont="1" applyFill="1" applyBorder="1" applyProtection="1"/>
    <xf numFmtId="0" fontId="0" fillId="7" borderId="73" xfId="0" applyFill="1" applyBorder="1" applyProtection="1"/>
    <xf numFmtId="0" fontId="22" fillId="7" borderId="44" xfId="0" applyFont="1" applyFill="1" applyBorder="1" applyProtection="1"/>
    <xf numFmtId="0" fontId="22" fillId="7" borderId="42" xfId="0" applyFont="1" applyFill="1" applyBorder="1" applyProtection="1"/>
    <xf numFmtId="0" fontId="0" fillId="3" borderId="32" xfId="0" applyFill="1" applyBorder="1" applyProtection="1"/>
    <xf numFmtId="0" fontId="22" fillId="0" borderId="74" xfId="0" applyFont="1" applyBorder="1" applyAlignment="1" applyProtection="1">
      <alignment wrapText="1"/>
      <protection locked="0"/>
    </xf>
    <xf numFmtId="0" fontId="22" fillId="7" borderId="26" xfId="0" applyFont="1" applyFill="1" applyBorder="1" applyProtection="1"/>
    <xf numFmtId="0" fontId="22" fillId="7" borderId="69" xfId="0" applyFont="1" applyFill="1" applyBorder="1" applyProtection="1"/>
    <xf numFmtId="0" fontId="0" fillId="7" borderId="18" xfId="0" applyFill="1" applyBorder="1" applyProtection="1"/>
    <xf numFmtId="0" fontId="0" fillId="7" borderId="15" xfId="0" applyFill="1" applyBorder="1" applyProtection="1"/>
    <xf numFmtId="0" fontId="22" fillId="7" borderId="15" xfId="0" applyFont="1" applyFill="1" applyBorder="1" applyProtection="1"/>
    <xf numFmtId="0" fontId="0" fillId="7" borderId="26" xfId="0" applyFill="1" applyBorder="1" applyProtection="1"/>
    <xf numFmtId="0" fontId="0" fillId="7" borderId="69" xfId="0" applyFill="1" applyBorder="1" applyProtection="1"/>
    <xf numFmtId="0" fontId="0" fillId="7" borderId="14" xfId="0" applyFill="1" applyBorder="1" applyProtection="1"/>
    <xf numFmtId="0" fontId="36" fillId="7" borderId="14" xfId="0" applyFont="1" applyFill="1" applyBorder="1" applyAlignment="1" applyProtection="1">
      <alignment wrapText="1"/>
    </xf>
    <xf numFmtId="0" fontId="36" fillId="7" borderId="14" xfId="0" applyFont="1" applyFill="1" applyBorder="1" applyProtection="1"/>
    <xf numFmtId="0" fontId="0" fillId="7" borderId="44" xfId="0" applyFill="1" applyBorder="1" applyProtection="1"/>
    <xf numFmtId="0" fontId="0" fillId="7" borderId="42" xfId="0" applyFill="1" applyBorder="1" applyProtection="1"/>
    <xf numFmtId="0" fontId="27" fillId="7" borderId="26" xfId="0" applyFont="1" applyFill="1" applyBorder="1" applyProtection="1"/>
    <xf numFmtId="0" fontId="0" fillId="3" borderId="14" xfId="0" applyFill="1" applyBorder="1" applyProtection="1"/>
    <xf numFmtId="0" fontId="2" fillId="7" borderId="67" xfId="0" applyFont="1" applyFill="1" applyBorder="1" applyProtection="1"/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165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Protection="1"/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2" fillId="4" borderId="44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2" fillId="4" borderId="8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14" fontId="2" fillId="4" borderId="8" xfId="0" applyNumberFormat="1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3" fontId="2" fillId="4" borderId="8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wrapText="1"/>
    </xf>
    <xf numFmtId="0" fontId="2" fillId="4" borderId="7" xfId="0" applyFont="1" applyFill="1" applyBorder="1" applyAlignment="1" applyProtection="1">
      <alignment horizontal="right" vertical="center"/>
      <protection locked="0"/>
    </xf>
    <xf numFmtId="0" fontId="2" fillId="4" borderId="6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Protection="1"/>
    <xf numFmtId="14" fontId="2" fillId="4" borderId="7" xfId="0" applyNumberFormat="1" applyFont="1" applyFill="1" applyBorder="1" applyAlignment="1" applyProtection="1">
      <alignment horizontal="right" vertical="center"/>
      <protection locked="0"/>
    </xf>
    <xf numFmtId="0" fontId="2" fillId="4" borderId="7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center" wrapText="1"/>
    </xf>
    <xf numFmtId="0" fontId="4" fillId="4" borderId="8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2" fillId="4" borderId="8" xfId="0" applyFont="1" applyFill="1" applyBorder="1" applyAlignment="1" applyProtection="1">
      <alignment vertical="center"/>
    </xf>
    <xf numFmtId="0" fontId="2" fillId="4" borderId="8" xfId="0" applyFont="1" applyFill="1" applyBorder="1" applyProtection="1"/>
    <xf numFmtId="165" fontId="2" fillId="4" borderId="8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44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2" fillId="4" borderId="7" xfId="0" applyNumberFormat="1" applyFont="1" applyFill="1" applyBorder="1" applyAlignment="1" applyProtection="1">
      <alignment horizontal="right" vertical="center"/>
    </xf>
    <xf numFmtId="0" fontId="2" fillId="4" borderId="7" xfId="0" applyFont="1" applyFill="1" applyBorder="1" applyAlignment="1" applyProtection="1">
      <alignment horizontal="right" vertical="center"/>
    </xf>
    <xf numFmtId="0" fontId="2" fillId="4" borderId="6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right" vertical="center" wrapText="1"/>
    </xf>
    <xf numFmtId="0" fontId="22" fillId="7" borderId="62" xfId="0" applyFont="1" applyFill="1" applyBorder="1" applyAlignment="1" applyProtection="1">
      <alignment horizontal="left" wrapText="1"/>
    </xf>
    <xf numFmtId="0" fontId="22" fillId="7" borderId="0" xfId="0" applyFont="1" applyFill="1" applyBorder="1" applyAlignment="1" applyProtection="1">
      <alignment horizontal="left" wrapText="1"/>
    </xf>
    <xf numFmtId="0" fontId="22" fillId="4" borderId="40" xfId="0" applyFont="1" applyFill="1" applyBorder="1" applyAlignment="1" applyProtection="1">
      <alignment horizontal="center"/>
      <protection locked="0"/>
    </xf>
    <xf numFmtId="0" fontId="22" fillId="4" borderId="42" xfId="0" applyFont="1" applyFill="1" applyBorder="1" applyAlignment="1" applyProtection="1">
      <alignment horizontal="center"/>
      <protection locked="0"/>
    </xf>
    <xf numFmtId="0" fontId="22" fillId="7" borderId="62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32" xfId="0" applyFont="1" applyFill="1" applyBorder="1" applyAlignment="1" applyProtection="1">
      <alignment horizontal="left"/>
      <protection locked="0"/>
    </xf>
    <xf numFmtId="0" fontId="22" fillId="4" borderId="41" xfId="0" applyFont="1" applyFill="1" applyBorder="1" applyAlignment="1" applyProtection="1">
      <alignment horizontal="left"/>
      <protection locked="0"/>
    </xf>
    <xf numFmtId="0" fontId="22" fillId="4" borderId="19" xfId="0" applyFont="1" applyFill="1" applyBorder="1" applyAlignment="1" applyProtection="1">
      <alignment horizontal="center"/>
      <protection locked="0"/>
    </xf>
    <xf numFmtId="0" fontId="22" fillId="4" borderId="31" xfId="0" applyFont="1" applyFill="1" applyBorder="1" applyAlignment="1" applyProtection="1">
      <alignment horizontal="center"/>
      <protection locked="0"/>
    </xf>
    <xf numFmtId="0" fontId="22" fillId="7" borderId="14" xfId="0" applyFont="1" applyFill="1" applyBorder="1" applyAlignment="1" applyProtection="1">
      <alignment horizontal="left" wrapText="1"/>
    </xf>
    <xf numFmtId="0" fontId="22" fillId="4" borderId="15" xfId="0" applyFont="1" applyFill="1" applyBorder="1" applyAlignment="1" applyProtection="1">
      <alignment horizontal="center"/>
      <protection locked="0"/>
    </xf>
    <xf numFmtId="0" fontId="22" fillId="4" borderId="26" xfId="0" applyFont="1" applyFill="1" applyBorder="1" applyAlignment="1" applyProtection="1">
      <alignment horizontal="center"/>
      <protection locked="0"/>
    </xf>
    <xf numFmtId="0" fontId="22" fillId="4" borderId="23" xfId="0" applyFont="1" applyFill="1" applyBorder="1" applyAlignment="1" applyProtection="1">
      <alignment horizontal="center"/>
      <protection locked="0"/>
    </xf>
    <xf numFmtId="0" fontId="22" fillId="4" borderId="28" xfId="0" applyFont="1" applyFill="1" applyBorder="1" applyAlignment="1" applyProtection="1">
      <alignment horizontal="left" vertical="center"/>
      <protection locked="0"/>
    </xf>
    <xf numFmtId="0" fontId="22" fillId="7" borderId="22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62" xfId="0" applyFont="1" applyFill="1" applyBorder="1" applyAlignment="1" applyProtection="1">
      <alignment horizontal="left" vertical="center" wrapText="1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43" xfId="0" applyFont="1" applyFill="1" applyBorder="1" applyAlignment="1" applyProtection="1">
      <alignment horizontal="left" vertical="center" wrapText="1"/>
    </xf>
    <xf numFmtId="0" fontId="22" fillId="7" borderId="44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62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2" fillId="7" borderId="62" xfId="0" applyFont="1" applyFill="1" applyBorder="1" applyAlignment="1" applyProtection="1">
      <alignment horizontal="left" vertical="top" wrapText="1"/>
    </xf>
    <xf numFmtId="0" fontId="23" fillId="8" borderId="62" xfId="0" applyFont="1" applyFill="1" applyBorder="1" applyAlignment="1" applyProtection="1">
      <alignment horizontal="center"/>
    </xf>
    <xf numFmtId="0" fontId="23" fillId="8" borderId="20" xfId="0" applyFont="1" applyFill="1" applyBorder="1" applyAlignment="1" applyProtection="1">
      <alignment horizontal="center"/>
    </xf>
    <xf numFmtId="0" fontId="24" fillId="0" borderId="62" xfId="0" applyFont="1" applyBorder="1" applyAlignment="1" applyProtection="1">
      <alignment horizontal="left" vertical="top"/>
    </xf>
    <xf numFmtId="0" fontId="22" fillId="0" borderId="24" xfId="0" applyFont="1" applyBorder="1" applyAlignment="1" applyProtection="1">
      <alignment horizontal="left" vertical="top"/>
    </xf>
    <xf numFmtId="0" fontId="22" fillId="4" borderId="30" xfId="0" applyFont="1" applyFill="1" applyBorder="1" applyAlignment="1" applyProtection="1">
      <alignment horizontal="left"/>
      <protection locked="0"/>
    </xf>
    <xf numFmtId="0" fontId="22" fillId="4" borderId="29" xfId="0" applyFont="1" applyFill="1" applyBorder="1" applyAlignment="1" applyProtection="1">
      <alignment horizontal="left"/>
      <protection locked="0"/>
    </xf>
    <xf numFmtId="0" fontId="22" fillId="4" borderId="34" xfId="0" applyFont="1" applyFill="1" applyBorder="1" applyAlignment="1" applyProtection="1">
      <alignment horizontal="left" vertical="center"/>
      <protection locked="0"/>
    </xf>
    <xf numFmtId="0" fontId="23" fillId="8" borderId="18" xfId="0" applyFont="1" applyFill="1" applyBorder="1" applyAlignment="1" applyProtection="1">
      <alignment horizontal="left"/>
    </xf>
    <xf numFmtId="0" fontId="22" fillId="4" borderId="35" xfId="0" applyFont="1" applyFill="1" applyBorder="1" applyAlignment="1" applyProtection="1">
      <alignment horizontal="left"/>
      <protection locked="0"/>
    </xf>
    <xf numFmtId="14" fontId="22" fillId="4" borderId="18" xfId="0" applyNumberFormat="1" applyFont="1" applyFill="1" applyBorder="1" applyAlignment="1" applyProtection="1">
      <alignment horizontal="left"/>
      <protection locked="0"/>
    </xf>
    <xf numFmtId="0" fontId="22" fillId="4" borderId="18" xfId="0" applyFont="1" applyFill="1" applyBorder="1" applyAlignment="1" applyProtection="1">
      <alignment horizontal="left"/>
      <protection locked="0"/>
    </xf>
    <xf numFmtId="0" fontId="37" fillId="7" borderId="0" xfId="0" applyFont="1" applyFill="1" applyBorder="1" applyAlignment="1" applyProtection="1">
      <alignment horizontal="left" wrapText="1"/>
    </xf>
    <xf numFmtId="0" fontId="37" fillId="7" borderId="14" xfId="0" applyFont="1" applyFill="1" applyBorder="1" applyAlignment="1" applyProtection="1">
      <alignment horizontal="left" wrapText="1"/>
    </xf>
    <xf numFmtId="0" fontId="2" fillId="7" borderId="62" xfId="0" applyFont="1" applyFill="1" applyBorder="1" applyAlignment="1" applyProtection="1">
      <alignment horizontal="left" wrapText="1"/>
    </xf>
    <xf numFmtId="0" fontId="2" fillId="7" borderId="0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right"/>
    </xf>
    <xf numFmtId="0" fontId="22" fillId="4" borderId="28" xfId="0" applyFont="1" applyFill="1" applyBorder="1" applyAlignment="1" applyProtection="1">
      <alignment horizontal="right"/>
    </xf>
    <xf numFmtId="0" fontId="2" fillId="7" borderId="62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9" xfId="0" applyFont="1" applyFill="1" applyBorder="1" applyAlignment="1" applyProtection="1">
      <alignment horizontal="right"/>
    </xf>
    <xf numFmtId="0" fontId="38" fillId="7" borderId="62" xfId="0" applyFont="1" applyFill="1" applyBorder="1" applyAlignment="1" applyProtection="1">
      <alignment horizontal="center"/>
    </xf>
    <xf numFmtId="0" fontId="38" fillId="7" borderId="0" xfId="0" applyFont="1" applyFill="1" applyBorder="1" applyAlignment="1" applyProtection="1">
      <alignment horizontal="center"/>
    </xf>
    <xf numFmtId="0" fontId="38" fillId="7" borderId="14" xfId="0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left" wrapText="1"/>
    </xf>
    <xf numFmtId="0" fontId="22" fillId="7" borderId="14" xfId="0" applyFont="1" applyFill="1" applyBorder="1" applyAlignment="1" applyProtection="1">
      <alignment horizontal="left" vertical="center" wrapText="1"/>
    </xf>
    <xf numFmtId="0" fontId="22" fillId="7" borderId="0" xfId="0" applyFont="1" applyFill="1" applyAlignment="1" applyProtection="1">
      <alignment horizontal="left" vertical="top" wrapText="1"/>
    </xf>
    <xf numFmtId="0" fontId="22" fillId="4" borderId="15" xfId="0" applyFont="1" applyFill="1" applyBorder="1" applyAlignment="1" applyProtection="1">
      <alignment horizontal="left"/>
      <protection locked="0"/>
    </xf>
    <xf numFmtId="0" fontId="36" fillId="7" borderId="14" xfId="0" applyFont="1" applyFill="1" applyBorder="1" applyAlignment="1" applyProtection="1">
      <alignment horizontal="left" wrapText="1"/>
    </xf>
    <xf numFmtId="0" fontId="25" fillId="7" borderId="0" xfId="0" applyFont="1" applyFill="1" applyAlignment="1" applyProtection="1">
      <alignment horizontal="left" vertical="top" wrapText="1"/>
    </xf>
    <xf numFmtId="0" fontId="24" fillId="0" borderId="1" xfId="0" applyFont="1" applyBorder="1" applyAlignment="1" applyProtection="1">
      <alignment horizontal="left" vertical="top"/>
    </xf>
    <xf numFmtId="0" fontId="23" fillId="8" borderId="69" xfId="0" applyFont="1" applyFill="1" applyBorder="1" applyAlignment="1" applyProtection="1">
      <alignment horizontal="left"/>
    </xf>
    <xf numFmtId="0" fontId="23" fillId="8" borderId="15" xfId="0" applyFont="1" applyFill="1" applyBorder="1" applyAlignment="1" applyProtection="1">
      <alignment horizontal="left"/>
    </xf>
    <xf numFmtId="0" fontId="22" fillId="4" borderId="43" xfId="0" applyFont="1" applyFill="1" applyBorder="1" applyAlignment="1" applyProtection="1">
      <alignment horizontal="left"/>
      <protection locked="0"/>
    </xf>
    <xf numFmtId="0" fontId="23" fillId="8" borderId="14" xfId="0" applyFont="1" applyFill="1" applyBorder="1" applyAlignment="1" applyProtection="1">
      <alignment horizontal="center"/>
    </xf>
  </cellXfs>
  <cellStyles count="3">
    <cellStyle name="Įprastas" xfId="0" builtinId="0"/>
    <cellStyle name="Normal 2" xfId="2"/>
    <cellStyle name="Procentai" xfId="1" builtinId="5"/>
  </cellStyles>
  <dxfs count="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66"/>
  <sheetViews>
    <sheetView showGridLines="0" tabSelected="1" view="pageBreakPreview" topLeftCell="A127" zoomScaleNormal="85" zoomScaleSheetLayoutView="100" zoomScalePageLayoutView="60" workbookViewId="0">
      <selection activeCell="C156" sqref="C156:E156"/>
    </sheetView>
  </sheetViews>
  <sheetFormatPr defaultColWidth="9.109375" defaultRowHeight="12" x14ac:dyDescent="0.25"/>
  <cols>
    <col min="1" max="1" width="1.6640625" style="77" customWidth="1"/>
    <col min="2" max="2" width="63.44140625" style="77" customWidth="1"/>
    <col min="3" max="5" width="24.33203125" style="77" customWidth="1"/>
    <col min="6" max="6" width="1.6640625" style="82" customWidth="1"/>
    <col min="7" max="7" width="9.109375" style="82" customWidth="1"/>
    <col min="8" max="10" width="9.109375" style="82" hidden="1" customWidth="1"/>
    <col min="11" max="11" width="20.33203125" style="82" hidden="1" customWidth="1"/>
    <col min="12" max="12" width="9.109375" style="82" hidden="1" customWidth="1"/>
    <col min="13" max="16384" width="9.109375" style="82"/>
  </cols>
  <sheetData>
    <row r="1" spans="1:12" ht="9.6" customHeight="1" x14ac:dyDescent="0.2">
      <c r="A1" s="82"/>
      <c r="B1" s="82"/>
      <c r="C1" s="82"/>
      <c r="D1" s="82"/>
      <c r="E1" s="82"/>
    </row>
    <row r="2" spans="1:12" ht="12.75" customHeight="1" x14ac:dyDescent="0.25">
      <c r="A2" s="82"/>
      <c r="B2" s="124"/>
      <c r="C2" s="124"/>
      <c r="D2" s="295" t="s">
        <v>206</v>
      </c>
      <c r="E2" s="295"/>
    </row>
    <row r="3" spans="1:12" ht="31.2" customHeight="1" x14ac:dyDescent="0.25">
      <c r="A3" s="82"/>
      <c r="B3" s="124"/>
      <c r="C3" s="124"/>
      <c r="D3" s="295"/>
      <c r="E3" s="295"/>
    </row>
    <row r="4" spans="1:12" ht="31.2" customHeight="1" x14ac:dyDescent="0.25">
      <c r="A4" s="82"/>
      <c r="B4" s="124"/>
      <c r="C4" s="124"/>
      <c r="D4" s="295"/>
      <c r="E4" s="295"/>
    </row>
    <row r="5" spans="1:12" ht="13.2" customHeight="1" x14ac:dyDescent="0.2">
      <c r="A5" s="82"/>
      <c r="B5" s="124"/>
      <c r="C5" s="124"/>
      <c r="D5" s="124"/>
      <c r="E5" s="124"/>
    </row>
    <row r="6" spans="1:12" ht="13.2" customHeight="1" x14ac:dyDescent="0.3">
      <c r="A6" s="82"/>
      <c r="B6" s="302" t="s">
        <v>212</v>
      </c>
      <c r="C6" s="302"/>
      <c r="D6" s="302"/>
      <c r="E6" s="302"/>
    </row>
    <row r="7" spans="1:12" ht="13.2" customHeight="1" x14ac:dyDescent="0.25">
      <c r="A7" s="166"/>
      <c r="B7" s="78"/>
      <c r="C7" s="79"/>
      <c r="D7" s="79"/>
      <c r="E7" s="79"/>
    </row>
    <row r="8" spans="1:12" ht="18" x14ac:dyDescent="0.35">
      <c r="A8" s="166"/>
      <c r="B8" s="170" t="s">
        <v>86</v>
      </c>
      <c r="C8" s="303" t="s">
        <v>213</v>
      </c>
      <c r="D8" s="303"/>
      <c r="E8" s="303"/>
      <c r="F8" s="166"/>
    </row>
    <row r="9" spans="1:12" x14ac:dyDescent="0.25">
      <c r="A9" s="166"/>
      <c r="B9" s="171" t="s">
        <v>85</v>
      </c>
      <c r="C9" s="296" t="s">
        <v>83</v>
      </c>
      <c r="D9" s="296"/>
      <c r="E9" s="296"/>
      <c r="F9" s="166"/>
      <c r="H9" s="82" t="s">
        <v>84</v>
      </c>
      <c r="L9" s="82" t="s">
        <v>81</v>
      </c>
    </row>
    <row r="10" spans="1:12" x14ac:dyDescent="0.25">
      <c r="A10" s="166"/>
      <c r="B10" s="171" t="s">
        <v>82</v>
      </c>
      <c r="C10" s="296"/>
      <c r="D10" s="296"/>
      <c r="E10" s="296"/>
      <c r="F10" s="166"/>
      <c r="H10" s="82" t="s">
        <v>83</v>
      </c>
      <c r="L10" s="82" t="s">
        <v>80</v>
      </c>
    </row>
    <row r="11" spans="1:12" x14ac:dyDescent="0.25">
      <c r="A11" s="166"/>
      <c r="B11" s="139" t="s">
        <v>69</v>
      </c>
      <c r="C11" s="296">
        <v>173741535</v>
      </c>
      <c r="D11" s="296"/>
      <c r="E11" s="296"/>
      <c r="F11" s="166"/>
      <c r="H11" s="82" t="s">
        <v>110</v>
      </c>
      <c r="L11" s="82" t="s">
        <v>79</v>
      </c>
    </row>
    <row r="12" spans="1:12" x14ac:dyDescent="0.25">
      <c r="A12" s="166"/>
      <c r="B12" s="139" t="s">
        <v>111</v>
      </c>
      <c r="C12" s="300">
        <v>37621</v>
      </c>
      <c r="D12" s="301"/>
      <c r="E12" s="301"/>
      <c r="F12" s="166"/>
      <c r="L12" s="82" t="s">
        <v>78</v>
      </c>
    </row>
    <row r="13" spans="1:12" x14ac:dyDescent="0.25">
      <c r="A13" s="166"/>
      <c r="B13" s="139" t="s">
        <v>112</v>
      </c>
      <c r="C13" s="301" t="s">
        <v>121</v>
      </c>
      <c r="D13" s="301"/>
      <c r="E13" s="301"/>
      <c r="F13" s="166"/>
      <c r="H13" s="82" t="s">
        <v>121</v>
      </c>
      <c r="L13" s="82" t="s">
        <v>77</v>
      </c>
    </row>
    <row r="14" spans="1:12" x14ac:dyDescent="0.25">
      <c r="A14" s="166"/>
      <c r="B14" s="139"/>
      <c r="C14" s="301" t="s">
        <v>223</v>
      </c>
      <c r="D14" s="301"/>
      <c r="E14" s="301"/>
      <c r="F14" s="166"/>
      <c r="H14" s="82" t="s">
        <v>122</v>
      </c>
      <c r="L14" s="82" t="s">
        <v>76</v>
      </c>
    </row>
    <row r="15" spans="1:12" x14ac:dyDescent="0.25">
      <c r="A15" s="166"/>
      <c r="B15" s="139" t="s">
        <v>68</v>
      </c>
      <c r="C15" s="296" t="s">
        <v>214</v>
      </c>
      <c r="D15" s="296"/>
      <c r="E15" s="296"/>
      <c r="F15" s="166"/>
      <c r="H15" s="82" t="s">
        <v>113</v>
      </c>
      <c r="L15" s="82" t="s">
        <v>75</v>
      </c>
    </row>
    <row r="16" spans="1:12" x14ac:dyDescent="0.25">
      <c r="A16" s="166"/>
      <c r="B16" s="139" t="s">
        <v>67</v>
      </c>
      <c r="C16" s="297" t="s">
        <v>215</v>
      </c>
      <c r="D16" s="297"/>
      <c r="E16" s="297"/>
      <c r="F16" s="166"/>
      <c r="H16" s="82" t="s">
        <v>195</v>
      </c>
      <c r="L16" s="82" t="s">
        <v>74</v>
      </c>
    </row>
    <row r="17" spans="1:12" x14ac:dyDescent="0.25">
      <c r="A17" s="166"/>
      <c r="B17" s="139"/>
      <c r="C17" s="83"/>
      <c r="D17" s="83"/>
      <c r="E17" s="139"/>
      <c r="F17" s="166"/>
      <c r="H17" s="82" t="s">
        <v>115</v>
      </c>
      <c r="L17" s="82" t="s">
        <v>73</v>
      </c>
    </row>
    <row r="18" spans="1:12" x14ac:dyDescent="0.25">
      <c r="A18" s="166"/>
      <c r="B18" s="139"/>
      <c r="C18" s="298" t="s">
        <v>7</v>
      </c>
      <c r="D18" s="299"/>
      <c r="E18" s="273"/>
      <c r="F18" s="166"/>
      <c r="H18" s="82" t="s">
        <v>116</v>
      </c>
      <c r="L18" s="82" t="s">
        <v>72</v>
      </c>
    </row>
    <row r="19" spans="1:12" x14ac:dyDescent="0.25">
      <c r="A19" s="166"/>
      <c r="B19" s="139" t="s">
        <v>66</v>
      </c>
      <c r="C19" s="281" t="s">
        <v>65</v>
      </c>
      <c r="D19" s="281"/>
      <c r="E19" s="140" t="s">
        <v>64</v>
      </c>
      <c r="F19" s="166"/>
      <c r="H19" s="82" t="s">
        <v>117</v>
      </c>
      <c r="L19" s="82" t="s">
        <v>71</v>
      </c>
    </row>
    <row r="20" spans="1:12" x14ac:dyDescent="0.25">
      <c r="A20" s="166"/>
      <c r="B20" s="172" t="s">
        <v>63</v>
      </c>
      <c r="C20" s="282" t="s">
        <v>216</v>
      </c>
      <c r="D20" s="283"/>
      <c r="E20" s="141">
        <v>1</v>
      </c>
      <c r="F20" s="166"/>
      <c r="H20" s="82" t="s">
        <v>118</v>
      </c>
      <c r="L20" s="82" t="s">
        <v>70</v>
      </c>
    </row>
    <row r="21" spans="1:12" x14ac:dyDescent="0.25">
      <c r="A21" s="166"/>
      <c r="B21" s="172" t="s">
        <v>62</v>
      </c>
      <c r="C21" s="282"/>
      <c r="D21" s="283"/>
      <c r="E21" s="141"/>
      <c r="F21" s="166"/>
      <c r="H21" s="82" t="s">
        <v>119</v>
      </c>
    </row>
    <row r="22" spans="1:12" x14ac:dyDescent="0.2">
      <c r="A22" s="166"/>
      <c r="B22" s="172" t="s">
        <v>61</v>
      </c>
      <c r="C22" s="282"/>
      <c r="D22" s="283"/>
      <c r="E22" s="141"/>
      <c r="F22" s="166"/>
      <c r="H22" s="82" t="s">
        <v>120</v>
      </c>
    </row>
    <row r="23" spans="1:12" x14ac:dyDescent="0.25">
      <c r="A23" s="166"/>
      <c r="B23" s="172" t="s">
        <v>60</v>
      </c>
      <c r="C23" s="282"/>
      <c r="D23" s="283"/>
      <c r="E23" s="141"/>
      <c r="F23" s="166"/>
      <c r="H23" s="82" t="s">
        <v>123</v>
      </c>
    </row>
    <row r="24" spans="1:12" x14ac:dyDescent="0.2">
      <c r="A24" s="166"/>
      <c r="B24" s="172" t="s">
        <v>59</v>
      </c>
      <c r="C24" s="282"/>
      <c r="D24" s="283"/>
      <c r="E24" s="141"/>
      <c r="F24" s="166"/>
    </row>
    <row r="25" spans="1:12" x14ac:dyDescent="0.25">
      <c r="A25" s="166"/>
      <c r="B25" s="172" t="s">
        <v>58</v>
      </c>
      <c r="C25" s="267" t="s">
        <v>57</v>
      </c>
      <c r="D25" s="268"/>
      <c r="E25" s="142">
        <f>100%-SUM(E20:E24)</f>
        <v>0</v>
      </c>
      <c r="F25" s="166"/>
    </row>
    <row r="26" spans="1:12" x14ac:dyDescent="0.2">
      <c r="A26" s="166"/>
      <c r="B26" s="172"/>
      <c r="C26" s="84"/>
      <c r="D26" s="84"/>
      <c r="E26" s="143"/>
      <c r="F26" s="166"/>
    </row>
    <row r="27" spans="1:12" x14ac:dyDescent="0.2">
      <c r="A27" s="166"/>
      <c r="B27" s="143" t="s">
        <v>188</v>
      </c>
      <c r="C27" s="269">
        <v>1</v>
      </c>
      <c r="D27" s="269"/>
      <c r="E27" s="269"/>
      <c r="F27" s="166"/>
    </row>
    <row r="28" spans="1:12" ht="24" x14ac:dyDescent="0.25">
      <c r="A28" s="166"/>
      <c r="B28" s="173" t="s">
        <v>187</v>
      </c>
      <c r="C28" s="270" t="s">
        <v>216</v>
      </c>
      <c r="D28" s="270"/>
      <c r="E28" s="271"/>
      <c r="F28" s="166"/>
    </row>
    <row r="29" spans="1:12" x14ac:dyDescent="0.2">
      <c r="A29" s="166"/>
      <c r="B29" s="139"/>
      <c r="C29" s="84"/>
      <c r="D29" s="84"/>
      <c r="E29" s="143"/>
      <c r="F29" s="166"/>
    </row>
    <row r="30" spans="1:12" ht="24" x14ac:dyDescent="0.25">
      <c r="A30" s="166"/>
      <c r="B30" s="174" t="s">
        <v>164</v>
      </c>
      <c r="C30" s="278" t="s">
        <v>217</v>
      </c>
      <c r="D30" s="278"/>
      <c r="E30" s="278"/>
      <c r="F30" s="166"/>
    </row>
    <row r="31" spans="1:12" ht="41.25" customHeight="1" x14ac:dyDescent="0.25">
      <c r="A31" s="166"/>
      <c r="B31" s="174" t="s">
        <v>165</v>
      </c>
      <c r="C31" s="279"/>
      <c r="D31" s="279"/>
      <c r="E31" s="280"/>
      <c r="F31" s="166"/>
    </row>
    <row r="32" spans="1:12" x14ac:dyDescent="0.2">
      <c r="A32" s="166"/>
      <c r="B32" s="139"/>
      <c r="C32" s="84"/>
      <c r="D32" s="84"/>
      <c r="E32" s="143"/>
      <c r="F32" s="166"/>
    </row>
    <row r="33" spans="1:12" ht="24.6" customHeight="1" x14ac:dyDescent="0.25">
      <c r="A33" s="166"/>
      <c r="B33" s="139"/>
      <c r="C33" s="274" t="s">
        <v>104</v>
      </c>
      <c r="D33" s="274"/>
      <c r="E33" s="275"/>
      <c r="F33" s="166"/>
      <c r="H33" s="134"/>
    </row>
    <row r="34" spans="1:12" s="134" customFormat="1" ht="12" customHeight="1" x14ac:dyDescent="0.25">
      <c r="A34" s="167"/>
      <c r="B34" s="175"/>
      <c r="C34" s="276" t="s">
        <v>56</v>
      </c>
      <c r="D34" s="276"/>
      <c r="E34" s="277"/>
      <c r="F34" s="167"/>
      <c r="H34" s="82"/>
      <c r="K34" s="82"/>
      <c r="L34" s="82"/>
    </row>
    <row r="35" spans="1:12" ht="12" customHeight="1" x14ac:dyDescent="0.25">
      <c r="A35" s="166"/>
      <c r="B35" s="155"/>
      <c r="C35" s="288" t="s">
        <v>55</v>
      </c>
      <c r="D35" s="288"/>
      <c r="E35" s="289"/>
      <c r="F35" s="166"/>
    </row>
    <row r="36" spans="1:12" x14ac:dyDescent="0.25">
      <c r="A36" s="166"/>
      <c r="B36" s="155"/>
      <c r="C36" s="290" t="s">
        <v>54</v>
      </c>
      <c r="D36" s="290"/>
      <c r="E36" s="291"/>
      <c r="F36" s="166"/>
    </row>
    <row r="37" spans="1:12" ht="12.6" thickBot="1" x14ac:dyDescent="0.3">
      <c r="A37" s="166"/>
      <c r="B37" s="176" t="s">
        <v>53</v>
      </c>
      <c r="C37" s="86" t="s">
        <v>95</v>
      </c>
      <c r="D37" s="86"/>
      <c r="E37" s="86" t="s">
        <v>96</v>
      </c>
      <c r="F37" s="166"/>
    </row>
    <row r="38" spans="1:12" x14ac:dyDescent="0.2">
      <c r="A38" s="166"/>
      <c r="B38" s="177" t="s">
        <v>52</v>
      </c>
      <c r="C38" s="73">
        <v>1466.2950000000001</v>
      </c>
      <c r="D38" s="91"/>
      <c r="E38" s="144">
        <v>1637.7070000000001</v>
      </c>
      <c r="F38" s="166"/>
    </row>
    <row r="39" spans="1:12" x14ac:dyDescent="0.2">
      <c r="A39" s="166"/>
      <c r="B39" s="177" t="s">
        <v>51</v>
      </c>
      <c r="C39" s="72">
        <v>1109.338</v>
      </c>
      <c r="D39" s="91"/>
      <c r="E39" s="145">
        <v>1203.434</v>
      </c>
      <c r="F39" s="166"/>
      <c r="H39" s="135"/>
    </row>
    <row r="40" spans="1:12" s="135" customFormat="1" x14ac:dyDescent="0.2">
      <c r="A40" s="168"/>
      <c r="B40" s="178" t="s">
        <v>50</v>
      </c>
      <c r="C40" s="90">
        <f>+C38-C39</f>
        <v>356.95700000000011</v>
      </c>
      <c r="D40" s="91"/>
      <c r="E40" s="146">
        <f>+E38-E39</f>
        <v>434.27300000000014</v>
      </c>
      <c r="F40" s="168"/>
      <c r="K40" s="82"/>
      <c r="L40" s="82"/>
    </row>
    <row r="41" spans="1:12" s="135" customFormat="1" x14ac:dyDescent="0.25">
      <c r="A41" s="168"/>
      <c r="B41" s="177" t="s">
        <v>89</v>
      </c>
      <c r="C41" s="76">
        <v>151.64099999999999</v>
      </c>
      <c r="D41" s="98"/>
      <c r="E41" s="147">
        <v>155.78700000000001</v>
      </c>
      <c r="F41" s="168"/>
      <c r="H41" s="82"/>
      <c r="K41" s="82"/>
      <c r="L41" s="82"/>
    </row>
    <row r="42" spans="1:12" x14ac:dyDescent="0.25">
      <c r="A42" s="166"/>
      <c r="B42" s="177" t="s">
        <v>90</v>
      </c>
      <c r="C42" s="71">
        <v>241.126</v>
      </c>
      <c r="D42" s="98"/>
      <c r="E42" s="148">
        <v>273.06200000000001</v>
      </c>
      <c r="F42" s="166"/>
      <c r="H42" s="135"/>
    </row>
    <row r="43" spans="1:12" s="135" customFormat="1" x14ac:dyDescent="0.2">
      <c r="A43" s="168"/>
      <c r="B43" s="178" t="s">
        <v>91</v>
      </c>
      <c r="C43" s="90">
        <f>+C40-C41-C42</f>
        <v>-35.809999999999889</v>
      </c>
      <c r="D43" s="91"/>
      <c r="E43" s="146">
        <f>+E40-E41-E42</f>
        <v>5.4240000000000919</v>
      </c>
      <c r="F43" s="168"/>
      <c r="K43" s="82"/>
      <c r="L43" s="82"/>
    </row>
    <row r="44" spans="1:12" s="135" customFormat="1" x14ac:dyDescent="0.2">
      <c r="A44" s="168"/>
      <c r="B44" s="177" t="s">
        <v>49</v>
      </c>
      <c r="C44" s="75"/>
      <c r="D44" s="98"/>
      <c r="E44" s="149"/>
      <c r="F44" s="168"/>
      <c r="H44" s="82"/>
      <c r="K44" s="136"/>
      <c r="L44" s="137"/>
    </row>
    <row r="45" spans="1:12" x14ac:dyDescent="0.2">
      <c r="A45" s="166"/>
      <c r="B45" s="177" t="s">
        <v>88</v>
      </c>
      <c r="C45" s="71">
        <v>12.548</v>
      </c>
      <c r="D45" s="98"/>
      <c r="E45" s="15">
        <v>12.832000000000001</v>
      </c>
      <c r="F45" s="166"/>
    </row>
    <row r="46" spans="1:12" x14ac:dyDescent="0.25">
      <c r="A46" s="166"/>
      <c r="B46" s="177" t="s">
        <v>48</v>
      </c>
      <c r="C46" s="94">
        <f>C47-C48</f>
        <v>-2.9579999999999997</v>
      </c>
      <c r="D46" s="91"/>
      <c r="E46" s="150">
        <f>E47-E48</f>
        <v>3.472</v>
      </c>
      <c r="F46" s="166"/>
    </row>
    <row r="47" spans="1:12" x14ac:dyDescent="0.2">
      <c r="A47" s="166"/>
      <c r="B47" s="179" t="s">
        <v>47</v>
      </c>
      <c r="C47" s="74">
        <v>2.536</v>
      </c>
      <c r="D47" s="98"/>
      <c r="E47" s="151">
        <v>3.9870000000000001</v>
      </c>
      <c r="F47" s="166"/>
    </row>
    <row r="48" spans="1:12" x14ac:dyDescent="0.25">
      <c r="A48" s="166"/>
      <c r="B48" s="179" t="s">
        <v>46</v>
      </c>
      <c r="C48" s="72">
        <v>5.4939999999999998</v>
      </c>
      <c r="D48" s="98"/>
      <c r="E48" s="152">
        <v>0.51500000000000001</v>
      </c>
      <c r="F48" s="166"/>
      <c r="H48" s="135"/>
    </row>
    <row r="49" spans="1:12" s="135" customFormat="1" x14ac:dyDescent="0.25">
      <c r="A49" s="168"/>
      <c r="B49" s="178" t="s">
        <v>45</v>
      </c>
      <c r="C49" s="90">
        <f>+C43+C44+C45+C46</f>
        <v>-26.219999999999885</v>
      </c>
      <c r="D49" s="91"/>
      <c r="E49" s="146">
        <f>+E43+E44+E45+E46</f>
        <v>21.728000000000094</v>
      </c>
      <c r="F49" s="168"/>
      <c r="H49" s="82"/>
      <c r="K49" s="82"/>
      <c r="L49" s="82"/>
    </row>
    <row r="50" spans="1:12" x14ac:dyDescent="0.2">
      <c r="A50" s="166"/>
      <c r="B50" s="177" t="s">
        <v>44</v>
      </c>
      <c r="C50" s="15"/>
      <c r="D50" s="99"/>
      <c r="E50" s="153"/>
      <c r="F50" s="166"/>
      <c r="H50" s="135"/>
    </row>
    <row r="51" spans="1:12" s="135" customFormat="1" x14ac:dyDescent="0.2">
      <c r="A51" s="168"/>
      <c r="B51" s="178" t="s">
        <v>43</v>
      </c>
      <c r="C51" s="90">
        <f>C49-C50</f>
        <v>-26.219999999999885</v>
      </c>
      <c r="D51" s="91"/>
      <c r="E51" s="146">
        <f>E49-E50</f>
        <v>21.728000000000094</v>
      </c>
      <c r="F51" s="168"/>
      <c r="H51" s="82"/>
      <c r="K51" s="82"/>
      <c r="L51" s="82"/>
    </row>
    <row r="52" spans="1:12" s="135" customFormat="1" ht="24" x14ac:dyDescent="0.25">
      <c r="A52" s="168"/>
      <c r="B52" s="180" t="s">
        <v>140</v>
      </c>
      <c r="C52" s="109"/>
      <c r="D52" s="99"/>
      <c r="E52" s="154"/>
      <c r="F52" s="168"/>
      <c r="H52" s="82"/>
      <c r="K52" s="82"/>
      <c r="L52" s="82"/>
    </row>
    <row r="53" spans="1:12" ht="16.5" customHeight="1" x14ac:dyDescent="0.2">
      <c r="A53" s="166"/>
      <c r="B53" s="155"/>
      <c r="C53" s="91"/>
      <c r="D53" s="91"/>
      <c r="E53" s="155"/>
      <c r="F53" s="166"/>
    </row>
    <row r="54" spans="1:12" ht="12.75" thickBot="1" x14ac:dyDescent="0.25">
      <c r="A54" s="166"/>
      <c r="B54" s="176" t="s">
        <v>42</v>
      </c>
      <c r="C54" s="95">
        <v>43100</v>
      </c>
      <c r="D54" s="86"/>
      <c r="E54" s="95">
        <v>43465</v>
      </c>
      <c r="F54" s="166"/>
    </row>
    <row r="55" spans="1:12" x14ac:dyDescent="0.2">
      <c r="A55" s="166"/>
      <c r="B55" s="181" t="s">
        <v>41</v>
      </c>
      <c r="C55" s="1">
        <v>36.814</v>
      </c>
      <c r="D55" s="87"/>
      <c r="E55" s="151">
        <v>27.291</v>
      </c>
      <c r="F55" s="166"/>
    </row>
    <row r="56" spans="1:12" x14ac:dyDescent="0.2">
      <c r="A56" s="166"/>
      <c r="B56" s="181" t="s">
        <v>40</v>
      </c>
      <c r="C56" s="70">
        <v>12621.656000000001</v>
      </c>
      <c r="D56" s="98"/>
      <c r="E56" s="16">
        <v>12616.221</v>
      </c>
      <c r="F56" s="166"/>
    </row>
    <row r="57" spans="1:12" x14ac:dyDescent="0.2">
      <c r="A57" s="166"/>
      <c r="B57" s="181" t="s">
        <v>39</v>
      </c>
      <c r="C57" s="70"/>
      <c r="D57" s="98"/>
      <c r="E57" s="16"/>
      <c r="F57" s="166"/>
    </row>
    <row r="58" spans="1:12" x14ac:dyDescent="0.2">
      <c r="A58" s="166"/>
      <c r="B58" s="181" t="s">
        <v>38</v>
      </c>
      <c r="C58" s="70"/>
      <c r="D58" s="98"/>
      <c r="E58" s="16"/>
      <c r="F58" s="166"/>
    </row>
    <row r="59" spans="1:12" x14ac:dyDescent="0.2">
      <c r="A59" s="166"/>
      <c r="B59" s="181" t="s">
        <v>37</v>
      </c>
      <c r="C59" s="72"/>
      <c r="D59" s="98"/>
      <c r="E59" s="152"/>
      <c r="F59" s="166"/>
      <c r="H59" s="135"/>
    </row>
    <row r="60" spans="1:12" s="135" customFormat="1" x14ac:dyDescent="0.2">
      <c r="A60" s="168"/>
      <c r="B60" s="182" t="s">
        <v>36</v>
      </c>
      <c r="C60" s="96">
        <f>SUM(C55:C59)</f>
        <v>12658.470000000001</v>
      </c>
      <c r="D60" s="91"/>
      <c r="E60" s="156">
        <f>SUM(E55:E59)</f>
        <v>12643.511999999999</v>
      </c>
      <c r="F60" s="168"/>
      <c r="H60" s="82"/>
      <c r="K60" s="82"/>
      <c r="L60" s="82"/>
    </row>
    <row r="61" spans="1:12" ht="7.5" customHeight="1" x14ac:dyDescent="0.2">
      <c r="A61" s="166"/>
      <c r="B61" s="155"/>
      <c r="C61" s="111"/>
      <c r="D61" s="91"/>
      <c r="E61" s="157"/>
      <c r="F61" s="166"/>
    </row>
    <row r="62" spans="1:12" ht="11.25" customHeight="1" x14ac:dyDescent="0.25">
      <c r="A62" s="166"/>
      <c r="B62" s="183" t="s">
        <v>35</v>
      </c>
      <c r="C62" s="74">
        <v>70.763000000000005</v>
      </c>
      <c r="D62" s="98"/>
      <c r="E62" s="151">
        <v>276.04899999999998</v>
      </c>
      <c r="F62" s="166"/>
    </row>
    <row r="63" spans="1:12" x14ac:dyDescent="0.2">
      <c r="A63" s="166"/>
      <c r="B63" s="184" t="s">
        <v>34</v>
      </c>
      <c r="C63" s="70">
        <v>191.53200000000001</v>
      </c>
      <c r="D63" s="98"/>
      <c r="E63" s="16">
        <v>194.797</v>
      </c>
      <c r="F63" s="166"/>
    </row>
    <row r="64" spans="1:12" x14ac:dyDescent="0.2">
      <c r="A64" s="166"/>
      <c r="B64" s="185" t="s">
        <v>33</v>
      </c>
      <c r="C64" s="70">
        <v>552.92399999999998</v>
      </c>
      <c r="D64" s="98"/>
      <c r="E64" s="16">
        <v>377.92399999999998</v>
      </c>
      <c r="F64" s="166"/>
    </row>
    <row r="65" spans="1:12" x14ac:dyDescent="0.25">
      <c r="A65" s="166"/>
      <c r="B65" s="185" t="s">
        <v>32</v>
      </c>
      <c r="C65" s="72">
        <v>210.48099999999999</v>
      </c>
      <c r="D65" s="98"/>
      <c r="E65" s="152">
        <v>723.93899999999996</v>
      </c>
      <c r="F65" s="166"/>
      <c r="H65" s="135"/>
    </row>
    <row r="66" spans="1:12" s="135" customFormat="1" ht="10.5" customHeight="1" x14ac:dyDescent="0.2">
      <c r="A66" s="168"/>
      <c r="B66" s="182" t="s">
        <v>31</v>
      </c>
      <c r="C66" s="96">
        <f>SUM(C62:C65)</f>
        <v>1025.7</v>
      </c>
      <c r="D66" s="91"/>
      <c r="E66" s="156">
        <f>SUM(E62:E65)</f>
        <v>1572.7089999999998</v>
      </c>
      <c r="F66" s="168"/>
      <c r="K66" s="82"/>
      <c r="L66" s="82"/>
    </row>
    <row r="67" spans="1:12" s="135" customFormat="1" ht="10.5" customHeight="1" x14ac:dyDescent="0.2">
      <c r="A67" s="168"/>
      <c r="B67" s="182"/>
      <c r="C67" s="96"/>
      <c r="D67" s="91"/>
      <c r="E67" s="156"/>
      <c r="F67" s="168"/>
      <c r="K67" s="82"/>
      <c r="L67" s="82"/>
    </row>
    <row r="68" spans="1:12" s="135" customFormat="1" ht="10.5" customHeight="1" x14ac:dyDescent="0.25">
      <c r="A68" s="168"/>
      <c r="B68" s="182" t="s">
        <v>92</v>
      </c>
      <c r="C68" s="16">
        <v>18.245000000000001</v>
      </c>
      <c r="D68" s="99"/>
      <c r="E68" s="158">
        <v>16.218</v>
      </c>
      <c r="F68" s="168"/>
      <c r="K68" s="82"/>
      <c r="L68" s="82"/>
    </row>
    <row r="69" spans="1:12" s="135" customFormat="1" ht="10.5" customHeight="1" x14ac:dyDescent="0.2">
      <c r="A69" s="168"/>
      <c r="B69" s="182"/>
      <c r="C69" s="96"/>
      <c r="D69" s="91"/>
      <c r="E69" s="156"/>
      <c r="F69" s="168"/>
      <c r="K69" s="82"/>
      <c r="L69" s="82"/>
    </row>
    <row r="70" spans="1:12" s="135" customFormat="1" x14ac:dyDescent="0.2">
      <c r="A70" s="168"/>
      <c r="B70" s="182" t="s">
        <v>30</v>
      </c>
      <c r="C70" s="70"/>
      <c r="D70" s="98"/>
      <c r="E70" s="16"/>
      <c r="F70" s="168"/>
      <c r="H70" s="82"/>
      <c r="K70" s="82"/>
      <c r="L70" s="82"/>
    </row>
    <row r="71" spans="1:12" ht="7.5" customHeight="1" x14ac:dyDescent="0.2">
      <c r="A71" s="166"/>
      <c r="B71" s="155"/>
      <c r="C71" s="97"/>
      <c r="D71" s="91"/>
      <c r="E71" s="157"/>
      <c r="F71" s="166"/>
      <c r="H71" s="135"/>
    </row>
    <row r="72" spans="1:12" s="135" customFormat="1" x14ac:dyDescent="0.25">
      <c r="A72" s="168"/>
      <c r="B72" s="186" t="s">
        <v>29</v>
      </c>
      <c r="C72" s="96">
        <f>SUM(C60,C66,C68,C70)</f>
        <v>13702.415000000003</v>
      </c>
      <c r="D72" s="91"/>
      <c r="E72" s="156">
        <f>SUM(E60,E66,E68,E70)</f>
        <v>14232.438999999998</v>
      </c>
      <c r="F72" s="168"/>
      <c r="H72" s="82"/>
      <c r="K72" s="82"/>
      <c r="L72" s="82"/>
    </row>
    <row r="73" spans="1:12" x14ac:dyDescent="0.2">
      <c r="A73" s="166"/>
      <c r="B73" s="187"/>
      <c r="C73" s="97"/>
      <c r="D73" s="91"/>
      <c r="E73" s="157"/>
      <c r="F73" s="166"/>
      <c r="H73" s="135"/>
    </row>
    <row r="74" spans="1:12" s="135" customFormat="1" ht="24.75" customHeight="1" x14ac:dyDescent="0.25">
      <c r="A74" s="168"/>
      <c r="B74" s="188" t="s">
        <v>154</v>
      </c>
      <c r="C74" s="4">
        <v>5681.2969999999996</v>
      </c>
      <c r="D74" s="98"/>
      <c r="E74" s="16">
        <v>5681.2969999999996</v>
      </c>
      <c r="F74" s="168"/>
      <c r="K74" s="82"/>
      <c r="L74" s="82"/>
    </row>
    <row r="75" spans="1:12" s="135" customFormat="1" x14ac:dyDescent="0.25">
      <c r="A75" s="168"/>
      <c r="B75" s="189" t="s">
        <v>28</v>
      </c>
      <c r="C75" s="4">
        <v>5681.2969999999996</v>
      </c>
      <c r="D75" s="98"/>
      <c r="E75" s="16">
        <v>5681.2969999999996</v>
      </c>
      <c r="F75" s="168"/>
      <c r="K75" s="82"/>
      <c r="L75" s="82"/>
    </row>
    <row r="76" spans="1:12" s="135" customFormat="1" x14ac:dyDescent="0.25">
      <c r="A76" s="168"/>
      <c r="B76" s="188" t="s">
        <v>27</v>
      </c>
      <c r="C76" s="4"/>
      <c r="D76" s="98"/>
      <c r="E76" s="16"/>
      <c r="F76" s="168"/>
      <c r="K76" s="82"/>
      <c r="L76" s="82"/>
    </row>
    <row r="77" spans="1:12" s="135" customFormat="1" x14ac:dyDescent="0.25">
      <c r="A77" s="168"/>
      <c r="B77" s="188" t="s">
        <v>87</v>
      </c>
      <c r="C77" s="4"/>
      <c r="D77" s="98"/>
      <c r="E77" s="16"/>
      <c r="F77" s="168"/>
      <c r="K77" s="82"/>
      <c r="L77" s="82"/>
    </row>
    <row r="78" spans="1:12" s="135" customFormat="1" x14ac:dyDescent="0.2">
      <c r="A78" s="168"/>
      <c r="B78" s="188" t="s">
        <v>26</v>
      </c>
      <c r="C78" s="4"/>
      <c r="D78" s="98"/>
      <c r="E78" s="16"/>
      <c r="F78" s="168"/>
      <c r="K78" s="82"/>
      <c r="L78" s="82"/>
    </row>
    <row r="79" spans="1:12" s="135" customFormat="1" x14ac:dyDescent="0.2">
      <c r="A79" s="168"/>
      <c r="B79" s="188" t="s">
        <v>25</v>
      </c>
      <c r="C79" s="4"/>
      <c r="D79" s="98"/>
      <c r="E79" s="16"/>
      <c r="F79" s="168"/>
      <c r="K79" s="82"/>
      <c r="L79" s="82"/>
    </row>
    <row r="80" spans="1:12" s="135" customFormat="1" x14ac:dyDescent="0.25">
      <c r="A80" s="168"/>
      <c r="B80" s="189" t="s">
        <v>24</v>
      </c>
      <c r="C80" s="4"/>
      <c r="D80" s="98"/>
      <c r="E80" s="16"/>
      <c r="F80" s="168"/>
      <c r="K80" s="82"/>
      <c r="L80" s="82"/>
    </row>
    <row r="81" spans="1:12" s="135" customFormat="1" x14ac:dyDescent="0.2">
      <c r="A81" s="168"/>
      <c r="B81" s="188" t="s">
        <v>23</v>
      </c>
      <c r="C81" s="4">
        <v>-535.20000000000005</v>
      </c>
      <c r="D81" s="98"/>
      <c r="E81" s="16">
        <v>-513.47299999999996</v>
      </c>
      <c r="F81" s="168"/>
      <c r="G81" s="82"/>
      <c r="K81" s="82"/>
      <c r="L81" s="82"/>
    </row>
    <row r="82" spans="1:12" s="135" customFormat="1" ht="37.5" customHeight="1" x14ac:dyDescent="0.25">
      <c r="A82" s="168"/>
      <c r="B82" s="188" t="s">
        <v>141</v>
      </c>
      <c r="C82" s="15"/>
      <c r="D82" s="99"/>
      <c r="E82" s="15"/>
      <c r="F82" s="168"/>
      <c r="G82" s="82"/>
      <c r="K82" s="82"/>
      <c r="L82" s="82"/>
    </row>
    <row r="83" spans="1:12" s="135" customFormat="1" x14ac:dyDescent="0.2">
      <c r="A83" s="168"/>
      <c r="B83" s="178" t="s">
        <v>22</v>
      </c>
      <c r="C83" s="96">
        <f>SUM(C74,C76:C79,C81:C81)</f>
        <v>5146.0969999999998</v>
      </c>
      <c r="D83" s="91"/>
      <c r="E83" s="156">
        <f>SUM(E74,E76:E79,E81:E81)</f>
        <v>5167.8239999999996</v>
      </c>
      <c r="F83" s="168"/>
      <c r="H83" s="82"/>
      <c r="K83" s="82"/>
      <c r="L83" s="82"/>
    </row>
    <row r="84" spans="1:12" ht="7.5" customHeight="1" x14ac:dyDescent="0.2">
      <c r="A84" s="166"/>
      <c r="B84" s="177"/>
      <c r="C84" s="97"/>
      <c r="D84" s="91"/>
      <c r="E84" s="157"/>
      <c r="F84" s="166"/>
      <c r="H84" s="135"/>
    </row>
    <row r="85" spans="1:12" s="135" customFormat="1" x14ac:dyDescent="0.2">
      <c r="A85" s="168"/>
      <c r="B85" s="178" t="s">
        <v>21</v>
      </c>
      <c r="C85" s="16">
        <v>8047.4070000000002</v>
      </c>
      <c r="D85" s="112"/>
      <c r="E85" s="159">
        <v>8326.3680000000004</v>
      </c>
      <c r="F85" s="168"/>
      <c r="K85" s="82"/>
      <c r="L85" s="82"/>
    </row>
    <row r="86" spans="1:12" s="135" customFormat="1" x14ac:dyDescent="0.2">
      <c r="A86" s="168"/>
      <c r="B86" s="178"/>
      <c r="C86" s="97"/>
      <c r="D86" s="91"/>
      <c r="E86" s="157"/>
      <c r="F86" s="168"/>
      <c r="K86" s="82"/>
      <c r="L86" s="82"/>
    </row>
    <row r="87" spans="1:12" s="135" customFormat="1" x14ac:dyDescent="0.25">
      <c r="A87" s="168"/>
      <c r="B87" s="178" t="s">
        <v>93</v>
      </c>
      <c r="C87" s="5"/>
      <c r="D87" s="99"/>
      <c r="E87" s="153">
        <v>0.39700000000000002</v>
      </c>
      <c r="F87" s="168"/>
      <c r="H87" s="82"/>
      <c r="K87" s="82"/>
      <c r="L87" s="82"/>
    </row>
    <row r="88" spans="1:12" ht="7.5" customHeight="1" x14ac:dyDescent="0.2">
      <c r="A88" s="166"/>
      <c r="B88" s="177"/>
      <c r="C88" s="97"/>
      <c r="D88" s="91"/>
      <c r="E88" s="157"/>
      <c r="F88" s="166"/>
    </row>
    <row r="89" spans="1:12" x14ac:dyDescent="0.25">
      <c r="A89" s="166"/>
      <c r="B89" s="179" t="s">
        <v>20</v>
      </c>
      <c r="C89" s="70"/>
      <c r="D89" s="98"/>
      <c r="E89" s="16">
        <v>490</v>
      </c>
      <c r="F89" s="166"/>
    </row>
    <row r="90" spans="1:12" x14ac:dyDescent="0.25">
      <c r="A90" s="166"/>
      <c r="B90" s="190" t="s">
        <v>19</v>
      </c>
      <c r="C90" s="70"/>
      <c r="D90" s="98"/>
      <c r="E90" s="16">
        <v>490</v>
      </c>
      <c r="F90" s="166"/>
    </row>
    <row r="91" spans="1:12" x14ac:dyDescent="0.25">
      <c r="A91" s="166"/>
      <c r="B91" s="179" t="s">
        <v>18</v>
      </c>
      <c r="C91" s="70">
        <v>499.779</v>
      </c>
      <c r="D91" s="98"/>
      <c r="E91" s="16">
        <v>243.85</v>
      </c>
      <c r="F91" s="166"/>
    </row>
    <row r="92" spans="1:12" x14ac:dyDescent="0.25">
      <c r="A92" s="166"/>
      <c r="B92" s="190" t="s">
        <v>17</v>
      </c>
      <c r="C92" s="70"/>
      <c r="D92" s="98"/>
      <c r="E92" s="16"/>
      <c r="F92" s="166"/>
    </row>
    <row r="93" spans="1:12" x14ac:dyDescent="0.25">
      <c r="A93" s="166"/>
      <c r="B93" s="191" t="s">
        <v>16</v>
      </c>
      <c r="C93" s="70">
        <v>499.779</v>
      </c>
      <c r="D93" s="98"/>
      <c r="E93" s="16">
        <v>243.85</v>
      </c>
      <c r="F93" s="166"/>
      <c r="H93" s="135"/>
    </row>
    <row r="94" spans="1:12" s="135" customFormat="1" x14ac:dyDescent="0.25">
      <c r="A94" s="168"/>
      <c r="B94" s="178" t="s">
        <v>15</v>
      </c>
      <c r="C94" s="96">
        <f>SUM(C89,C91)</f>
        <v>499.779</v>
      </c>
      <c r="D94" s="91"/>
      <c r="E94" s="156">
        <f>SUM(E89,E91)</f>
        <v>733.85</v>
      </c>
      <c r="F94" s="168"/>
      <c r="K94" s="82"/>
      <c r="L94" s="82"/>
    </row>
    <row r="95" spans="1:12" s="135" customFormat="1" x14ac:dyDescent="0.2">
      <c r="A95" s="168"/>
      <c r="B95" s="178"/>
      <c r="C95" s="96"/>
      <c r="D95" s="91"/>
      <c r="E95" s="156"/>
      <c r="F95" s="168"/>
      <c r="K95" s="82"/>
      <c r="L95" s="82"/>
    </row>
    <row r="96" spans="1:12" s="135" customFormat="1" x14ac:dyDescent="0.25">
      <c r="A96" s="168"/>
      <c r="B96" s="178" t="s">
        <v>94</v>
      </c>
      <c r="C96" s="16">
        <v>9.1319999999999997</v>
      </c>
      <c r="D96" s="99"/>
      <c r="E96" s="158">
        <v>4</v>
      </c>
      <c r="F96" s="168"/>
      <c r="K96" s="82"/>
      <c r="L96" s="82"/>
    </row>
    <row r="97" spans="1:12" s="135" customFormat="1" ht="7.5" customHeight="1" x14ac:dyDescent="0.2">
      <c r="A97" s="168"/>
      <c r="B97" s="178"/>
      <c r="C97" s="96"/>
      <c r="D97" s="91"/>
      <c r="E97" s="156"/>
      <c r="F97" s="168"/>
      <c r="K97" s="82"/>
      <c r="L97" s="82"/>
    </row>
    <row r="98" spans="1:12" s="135" customFormat="1" x14ac:dyDescent="0.25">
      <c r="A98" s="168"/>
      <c r="B98" s="178" t="s">
        <v>14</v>
      </c>
      <c r="C98" s="16"/>
      <c r="D98" s="99"/>
      <c r="E98" s="16"/>
      <c r="F98" s="168"/>
      <c r="H98" s="82"/>
      <c r="K98" s="82"/>
      <c r="L98" s="82"/>
    </row>
    <row r="99" spans="1:12" ht="7.5" customHeight="1" x14ac:dyDescent="0.2">
      <c r="A99" s="166"/>
      <c r="B99" s="155"/>
      <c r="C99" s="97"/>
      <c r="D99" s="91"/>
      <c r="E99" s="157"/>
      <c r="F99" s="166"/>
      <c r="H99" s="135"/>
    </row>
    <row r="100" spans="1:12" s="135" customFormat="1" x14ac:dyDescent="0.25">
      <c r="A100" s="168"/>
      <c r="B100" s="178" t="s">
        <v>13</v>
      </c>
      <c r="C100" s="96">
        <f>SUM(C83,C85,C87,C94,C96,C98)</f>
        <v>13702.415000000001</v>
      </c>
      <c r="D100" s="91"/>
      <c r="E100" s="156">
        <f>SUM(E83,E85,E87,E94,E96,E98)</f>
        <v>14232.439</v>
      </c>
      <c r="F100" s="168"/>
      <c r="K100" s="82"/>
      <c r="L100" s="82"/>
    </row>
    <row r="101" spans="1:12" s="135" customFormat="1" x14ac:dyDescent="0.2">
      <c r="A101" s="168"/>
      <c r="B101" s="178"/>
      <c r="C101" s="100"/>
      <c r="D101" s="91"/>
      <c r="E101" s="160"/>
      <c r="F101" s="168"/>
      <c r="K101" s="82"/>
      <c r="L101" s="82"/>
    </row>
    <row r="102" spans="1:12" s="135" customFormat="1" x14ac:dyDescent="0.2">
      <c r="A102" s="168"/>
      <c r="B102" s="178" t="s">
        <v>12</v>
      </c>
      <c r="C102" s="101" t="str">
        <f>IF(ROUND((C72-C100)/2,1)=0,"Balansas",C72-C100)</f>
        <v>Balansas</v>
      </c>
      <c r="D102" s="91"/>
      <c r="E102" s="161" t="str">
        <f>IF(ROUND((E72-E100)/2,1)=0,"Balansas",E72-E100)</f>
        <v>Balansas</v>
      </c>
      <c r="F102" s="168"/>
      <c r="H102" s="82"/>
      <c r="K102" s="82"/>
      <c r="L102" s="82"/>
    </row>
    <row r="103" spans="1:12" x14ac:dyDescent="0.2">
      <c r="A103" s="166"/>
      <c r="B103" s="155"/>
      <c r="C103" s="91"/>
      <c r="D103" s="91"/>
      <c r="E103" s="155"/>
      <c r="F103" s="166"/>
    </row>
    <row r="104" spans="1:12" x14ac:dyDescent="0.2">
      <c r="A104" s="166"/>
      <c r="B104" s="155"/>
      <c r="C104" s="91"/>
      <c r="D104" s="91"/>
      <c r="E104" s="155"/>
      <c r="F104" s="166"/>
    </row>
    <row r="105" spans="1:12" x14ac:dyDescent="0.25">
      <c r="A105" s="166"/>
      <c r="B105" s="192" t="s">
        <v>166</v>
      </c>
      <c r="C105" s="110"/>
      <c r="D105" s="99"/>
      <c r="E105" s="162"/>
      <c r="F105" s="166"/>
    </row>
    <row r="106" spans="1:12" x14ac:dyDescent="0.2">
      <c r="A106" s="166"/>
      <c r="B106" s="177"/>
      <c r="C106" s="91"/>
      <c r="D106" s="91"/>
      <c r="E106" s="155"/>
      <c r="F106" s="166"/>
    </row>
    <row r="107" spans="1:12" ht="12.75" thickBot="1" x14ac:dyDescent="0.25">
      <c r="A107" s="166"/>
      <c r="B107" s="176" t="s">
        <v>11</v>
      </c>
      <c r="C107" s="86" t="str">
        <f>C37</f>
        <v>2017 metai</v>
      </c>
      <c r="D107" s="86"/>
      <c r="E107" s="86" t="str">
        <f>E37</f>
        <v>2018 metai</v>
      </c>
      <c r="F107" s="166"/>
    </row>
    <row r="108" spans="1:12" x14ac:dyDescent="0.25">
      <c r="A108" s="166"/>
      <c r="B108" s="193" t="s">
        <v>167</v>
      </c>
      <c r="C108" s="119">
        <v>3139</v>
      </c>
      <c r="D108" s="102"/>
      <c r="E108" s="163">
        <v>3175</v>
      </c>
      <c r="F108" s="166"/>
    </row>
    <row r="109" spans="1:12" x14ac:dyDescent="0.2">
      <c r="A109" s="166"/>
      <c r="B109" s="194"/>
      <c r="C109" s="102"/>
      <c r="D109" s="102"/>
      <c r="E109" s="102"/>
      <c r="F109" s="166"/>
    </row>
    <row r="110" spans="1:12" ht="24" x14ac:dyDescent="0.25">
      <c r="A110" s="166"/>
      <c r="B110" s="195" t="s">
        <v>10</v>
      </c>
      <c r="C110" s="16">
        <v>201.8</v>
      </c>
      <c r="D110" s="99"/>
      <c r="E110" s="158">
        <v>214.92099999999999</v>
      </c>
      <c r="F110" s="166"/>
    </row>
    <row r="111" spans="1:12" ht="9" customHeight="1" x14ac:dyDescent="0.2">
      <c r="A111" s="166"/>
      <c r="B111" s="155"/>
      <c r="C111" s="97"/>
      <c r="D111" s="103"/>
      <c r="E111" s="157"/>
      <c r="F111" s="166"/>
    </row>
    <row r="112" spans="1:12" ht="24" x14ac:dyDescent="0.25">
      <c r="A112" s="166"/>
      <c r="B112" s="196" t="s">
        <v>155</v>
      </c>
      <c r="C112" s="70">
        <v>0</v>
      </c>
      <c r="D112" s="98"/>
      <c r="E112" s="16">
        <v>0</v>
      </c>
      <c r="F112" s="166"/>
    </row>
    <row r="113" spans="1:8" x14ac:dyDescent="0.2">
      <c r="A113" s="166"/>
      <c r="B113" s="155"/>
      <c r="C113" s="103"/>
      <c r="D113" s="103"/>
      <c r="E113" s="13"/>
      <c r="F113" s="166"/>
    </row>
    <row r="114" spans="1:8" ht="12.75" thickBot="1" x14ac:dyDescent="0.25">
      <c r="A114" s="166"/>
      <c r="B114" s="176" t="s">
        <v>9</v>
      </c>
      <c r="C114" s="86" t="str">
        <f>C37</f>
        <v>2017 metai</v>
      </c>
      <c r="D114" s="86"/>
      <c r="E114" s="86" t="str">
        <f>E37</f>
        <v>2018 metai</v>
      </c>
      <c r="F114" s="166"/>
    </row>
    <row r="115" spans="1:8" x14ac:dyDescent="0.25">
      <c r="A115" s="166"/>
      <c r="B115" s="197" t="s">
        <v>192</v>
      </c>
      <c r="C115" s="117">
        <v>64</v>
      </c>
      <c r="D115" s="113"/>
      <c r="E115" s="164">
        <v>64</v>
      </c>
      <c r="F115" s="166"/>
    </row>
    <row r="116" spans="1:8" x14ac:dyDescent="0.25">
      <c r="A116" s="166"/>
      <c r="B116" s="198" t="s">
        <v>156</v>
      </c>
      <c r="C116" s="118">
        <v>4</v>
      </c>
      <c r="D116" s="98"/>
      <c r="E116" s="16">
        <v>4</v>
      </c>
      <c r="F116" s="166"/>
    </row>
    <row r="117" spans="1:8" x14ac:dyDescent="0.25">
      <c r="A117" s="166"/>
      <c r="B117" s="197" t="s">
        <v>193</v>
      </c>
      <c r="C117" s="118">
        <v>64</v>
      </c>
      <c r="D117" s="98"/>
      <c r="E117" s="16">
        <v>64</v>
      </c>
      <c r="F117" s="166"/>
    </row>
    <row r="118" spans="1:8" x14ac:dyDescent="0.25">
      <c r="A118" s="166"/>
      <c r="B118" s="197" t="s">
        <v>194</v>
      </c>
      <c r="C118" s="118">
        <v>567.14</v>
      </c>
      <c r="D118" s="91"/>
      <c r="E118" s="159">
        <v>613.41999999999996</v>
      </c>
      <c r="F118" s="166"/>
    </row>
    <row r="119" spans="1:8" ht="25.5" customHeight="1" x14ac:dyDescent="0.25">
      <c r="A119" s="166"/>
      <c r="B119" s="199" t="s">
        <v>8</v>
      </c>
      <c r="C119" s="209"/>
      <c r="D119" s="116"/>
      <c r="E119" s="266"/>
      <c r="F119" s="166"/>
    </row>
    <row r="120" spans="1:8" ht="12" customHeight="1" thickBot="1" x14ac:dyDescent="0.25">
      <c r="A120" s="166"/>
      <c r="B120" s="200"/>
      <c r="C120" s="104"/>
      <c r="D120" s="104"/>
      <c r="E120" s="104"/>
      <c r="F120" s="166"/>
    </row>
    <row r="121" spans="1:8" ht="12" customHeight="1" x14ac:dyDescent="0.2">
      <c r="A121" s="166"/>
      <c r="B121" s="201"/>
      <c r="C121" s="274"/>
      <c r="D121" s="274"/>
      <c r="E121" s="275"/>
      <c r="F121" s="166"/>
    </row>
    <row r="122" spans="1:8" s="138" customFormat="1" ht="12" customHeight="1" x14ac:dyDescent="0.25">
      <c r="A122" s="169"/>
      <c r="B122" s="202"/>
      <c r="C122" s="272" t="s">
        <v>201</v>
      </c>
      <c r="D122" s="273"/>
      <c r="E122" s="273"/>
      <c r="F122" s="169"/>
    </row>
    <row r="123" spans="1:8" s="138" customFormat="1" x14ac:dyDescent="0.25">
      <c r="A123" s="169"/>
      <c r="B123" s="202" t="s">
        <v>124</v>
      </c>
      <c r="C123" s="122">
        <f>IF(COUNTA(C127:C136)=0,"nėra",COUNTA(C127:C136))</f>
        <v>4</v>
      </c>
      <c r="D123" s="120"/>
      <c r="E123" s="120"/>
      <c r="F123" s="169"/>
    </row>
    <row r="124" spans="1:8" s="138" customFormat="1" x14ac:dyDescent="0.25">
      <c r="A124" s="169"/>
      <c r="B124" s="203" t="s">
        <v>125</v>
      </c>
      <c r="C124" s="294" t="s">
        <v>127</v>
      </c>
      <c r="D124" s="294"/>
      <c r="E124" s="294"/>
      <c r="F124" s="169"/>
    </row>
    <row r="125" spans="1:8" s="138" customFormat="1" x14ac:dyDescent="0.25">
      <c r="A125" s="169"/>
      <c r="B125" s="204" t="s">
        <v>126</v>
      </c>
      <c r="C125" s="294">
        <v>5</v>
      </c>
      <c r="D125" s="294"/>
      <c r="E125" s="294"/>
      <c r="F125" s="169"/>
      <c r="H125" s="138" t="s">
        <v>127</v>
      </c>
    </row>
    <row r="126" spans="1:8" s="138" customFormat="1" ht="24" x14ac:dyDescent="0.25">
      <c r="A126" s="169"/>
      <c r="B126" s="13" t="s">
        <v>128</v>
      </c>
      <c r="C126" s="11" t="s">
        <v>129</v>
      </c>
      <c r="D126" s="14" t="s">
        <v>163</v>
      </c>
      <c r="E126" s="20" t="s">
        <v>158</v>
      </c>
      <c r="F126" s="169"/>
      <c r="H126" s="138" t="s">
        <v>130</v>
      </c>
    </row>
    <row r="127" spans="1:8" s="138" customFormat="1" x14ac:dyDescent="0.25">
      <c r="A127" s="169"/>
      <c r="B127" s="185" t="s">
        <v>131</v>
      </c>
      <c r="C127" s="18"/>
      <c r="D127" s="15"/>
      <c r="E127" s="17"/>
      <c r="F127" s="169"/>
      <c r="H127" s="138" t="s">
        <v>132</v>
      </c>
    </row>
    <row r="128" spans="1:8" s="138" customFormat="1" x14ac:dyDescent="0.25">
      <c r="A128" s="169"/>
      <c r="B128" s="185" t="s">
        <v>133</v>
      </c>
      <c r="C128" s="12" t="s">
        <v>218</v>
      </c>
      <c r="D128" s="19" t="s">
        <v>161</v>
      </c>
      <c r="E128" s="17" t="s">
        <v>228</v>
      </c>
      <c r="F128" s="169"/>
    </row>
    <row r="129" spans="1:8" s="138" customFormat="1" x14ac:dyDescent="0.25">
      <c r="A129" s="169"/>
      <c r="B129" s="185" t="s">
        <v>133</v>
      </c>
      <c r="C129" s="12" t="s">
        <v>219</v>
      </c>
      <c r="D129" s="19" t="s">
        <v>161</v>
      </c>
      <c r="E129" s="17" t="s">
        <v>229</v>
      </c>
      <c r="F129" s="169"/>
      <c r="H129" s="138">
        <v>1</v>
      </c>
    </row>
    <row r="130" spans="1:8" s="138" customFormat="1" x14ac:dyDescent="0.2">
      <c r="A130" s="169"/>
      <c r="B130" s="185" t="s">
        <v>133</v>
      </c>
      <c r="C130" s="12" t="s">
        <v>220</v>
      </c>
      <c r="D130" s="19" t="s">
        <v>161</v>
      </c>
      <c r="E130" s="17" t="s">
        <v>230</v>
      </c>
      <c r="F130" s="169"/>
      <c r="H130" s="138">
        <v>2</v>
      </c>
    </row>
    <row r="131" spans="1:8" s="138" customFormat="1" x14ac:dyDescent="0.25">
      <c r="A131" s="169"/>
      <c r="B131" s="185" t="s">
        <v>133</v>
      </c>
      <c r="C131" s="12" t="s">
        <v>214</v>
      </c>
      <c r="D131" s="19" t="s">
        <v>161</v>
      </c>
      <c r="E131" s="17" t="s">
        <v>227</v>
      </c>
      <c r="F131" s="169"/>
      <c r="H131" s="138">
        <v>3</v>
      </c>
    </row>
    <row r="132" spans="1:8" s="138" customFormat="1" x14ac:dyDescent="0.2">
      <c r="A132" s="169"/>
      <c r="B132" s="185" t="s">
        <v>133</v>
      </c>
      <c r="C132" s="12"/>
      <c r="D132" s="19"/>
      <c r="E132" s="17"/>
      <c r="F132" s="169"/>
      <c r="H132" s="138">
        <v>4</v>
      </c>
    </row>
    <row r="133" spans="1:8" s="138" customFormat="1" x14ac:dyDescent="0.2">
      <c r="A133" s="169"/>
      <c r="B133" s="185" t="s">
        <v>133</v>
      </c>
      <c r="C133" s="12"/>
      <c r="D133" s="19"/>
      <c r="E133" s="17"/>
      <c r="F133" s="169"/>
      <c r="H133" s="138">
        <v>5</v>
      </c>
    </row>
    <row r="134" spans="1:8" s="138" customFormat="1" x14ac:dyDescent="0.2">
      <c r="A134" s="169"/>
      <c r="B134" s="185" t="s">
        <v>133</v>
      </c>
      <c r="C134" s="12"/>
      <c r="D134" s="19"/>
      <c r="E134" s="17"/>
      <c r="F134" s="169"/>
      <c r="H134" s="138">
        <v>6</v>
      </c>
    </row>
    <row r="135" spans="1:8" s="138" customFormat="1" x14ac:dyDescent="0.2">
      <c r="A135" s="169"/>
      <c r="B135" s="185" t="s">
        <v>133</v>
      </c>
      <c r="C135" s="12"/>
      <c r="D135" s="19"/>
      <c r="E135" s="17"/>
      <c r="F135" s="169"/>
      <c r="H135" s="138">
        <v>7</v>
      </c>
    </row>
    <row r="136" spans="1:8" s="138" customFormat="1" x14ac:dyDescent="0.2">
      <c r="A136" s="169"/>
      <c r="B136" s="185" t="s">
        <v>133</v>
      </c>
      <c r="C136" s="12"/>
      <c r="D136" s="19"/>
      <c r="E136" s="17"/>
      <c r="F136" s="169"/>
      <c r="H136" s="138">
        <v>8</v>
      </c>
    </row>
    <row r="137" spans="1:8" s="138" customFormat="1" x14ac:dyDescent="0.2">
      <c r="A137" s="169"/>
      <c r="B137" s="185" t="s">
        <v>133</v>
      </c>
      <c r="C137" s="12"/>
      <c r="D137" s="19"/>
      <c r="E137" s="17"/>
      <c r="F137" s="169"/>
      <c r="H137" s="138">
        <v>8</v>
      </c>
    </row>
    <row r="138" spans="1:8" s="138" customFormat="1" x14ac:dyDescent="0.2">
      <c r="A138" s="169"/>
      <c r="B138" s="202"/>
      <c r="C138" s="13"/>
      <c r="D138" s="13"/>
      <c r="E138" s="13"/>
      <c r="F138" s="169"/>
      <c r="H138" s="138">
        <v>9</v>
      </c>
    </row>
    <row r="139" spans="1:8" s="138" customFormat="1" x14ac:dyDescent="0.25">
      <c r="A139" s="169"/>
      <c r="B139" s="202" t="s">
        <v>134</v>
      </c>
      <c r="C139" s="122" t="str">
        <f>IF(COUNTA(C143:C152)=0,"nėra",COUNTA(C143:C152))</f>
        <v>nėra</v>
      </c>
      <c r="D139" s="120"/>
      <c r="E139" s="120"/>
      <c r="F139" s="169"/>
      <c r="H139" s="138">
        <v>10</v>
      </c>
    </row>
    <row r="140" spans="1:8" s="138" customFormat="1" x14ac:dyDescent="0.25">
      <c r="A140" s="169"/>
      <c r="B140" s="203" t="s">
        <v>135</v>
      </c>
      <c r="C140" s="294" t="s">
        <v>132</v>
      </c>
      <c r="D140" s="294"/>
      <c r="E140" s="294"/>
      <c r="F140" s="169"/>
      <c r="H140" s="138">
        <v>11</v>
      </c>
    </row>
    <row r="141" spans="1:8" s="138" customFormat="1" ht="15" customHeight="1" x14ac:dyDescent="0.25">
      <c r="A141" s="169"/>
      <c r="B141" s="204" t="s">
        <v>136</v>
      </c>
      <c r="C141" s="294"/>
      <c r="D141" s="294"/>
      <c r="E141" s="294"/>
      <c r="F141" s="169"/>
    </row>
    <row r="142" spans="1:8" s="138" customFormat="1" ht="24" x14ac:dyDescent="0.25">
      <c r="A142" s="169"/>
      <c r="B142" s="13" t="s">
        <v>137</v>
      </c>
      <c r="C142" s="11" t="s">
        <v>129</v>
      </c>
      <c r="D142" s="14" t="s">
        <v>163</v>
      </c>
      <c r="E142" s="20" t="s">
        <v>158</v>
      </c>
      <c r="F142" s="169"/>
    </row>
    <row r="143" spans="1:8" s="138" customFormat="1" x14ac:dyDescent="0.25">
      <c r="A143" s="169"/>
      <c r="B143" s="185" t="s">
        <v>138</v>
      </c>
      <c r="C143" s="12"/>
      <c r="D143" s="15"/>
      <c r="E143" s="18"/>
      <c r="F143" s="169"/>
      <c r="H143" s="138" t="s">
        <v>159</v>
      </c>
    </row>
    <row r="144" spans="1:8" s="138" customFormat="1" x14ac:dyDescent="0.25">
      <c r="A144" s="169"/>
      <c r="B144" s="185" t="s">
        <v>139</v>
      </c>
      <c r="C144" s="12"/>
      <c r="D144" s="19"/>
      <c r="E144" s="18"/>
      <c r="F144" s="169"/>
      <c r="H144" s="138" t="s">
        <v>160</v>
      </c>
    </row>
    <row r="145" spans="1:8" s="138" customFormat="1" x14ac:dyDescent="0.25">
      <c r="A145" s="169"/>
      <c r="B145" s="185" t="s">
        <v>139</v>
      </c>
      <c r="C145" s="12"/>
      <c r="D145" s="19"/>
      <c r="E145" s="18"/>
      <c r="F145" s="169"/>
      <c r="H145" s="138" t="s">
        <v>161</v>
      </c>
    </row>
    <row r="146" spans="1:8" s="138" customFormat="1" x14ac:dyDescent="0.25">
      <c r="A146" s="169"/>
      <c r="B146" s="185" t="s">
        <v>139</v>
      </c>
      <c r="C146" s="12"/>
      <c r="D146" s="19"/>
      <c r="E146" s="18"/>
      <c r="F146" s="169"/>
      <c r="H146" s="138" t="s">
        <v>162</v>
      </c>
    </row>
    <row r="147" spans="1:8" s="138" customFormat="1" x14ac:dyDescent="0.25">
      <c r="A147" s="169"/>
      <c r="B147" s="185" t="s">
        <v>139</v>
      </c>
      <c r="C147" s="12"/>
      <c r="D147" s="19"/>
      <c r="E147" s="18"/>
      <c r="F147" s="169"/>
    </row>
    <row r="148" spans="1:8" s="138" customFormat="1" x14ac:dyDescent="0.25">
      <c r="A148" s="169"/>
      <c r="B148" s="185" t="s">
        <v>139</v>
      </c>
      <c r="C148" s="12"/>
      <c r="D148" s="19"/>
      <c r="E148" s="18"/>
      <c r="F148" s="169"/>
    </row>
    <row r="149" spans="1:8" s="138" customFormat="1" x14ac:dyDescent="0.25">
      <c r="A149" s="169"/>
      <c r="B149" s="185" t="s">
        <v>139</v>
      </c>
      <c r="C149" s="12"/>
      <c r="D149" s="19"/>
      <c r="E149" s="18"/>
      <c r="F149" s="169"/>
    </row>
    <row r="150" spans="1:8" s="138" customFormat="1" x14ac:dyDescent="0.25">
      <c r="A150" s="169"/>
      <c r="B150" s="185" t="s">
        <v>139</v>
      </c>
      <c r="C150" s="12"/>
      <c r="D150" s="19"/>
      <c r="E150" s="18"/>
      <c r="F150" s="169"/>
    </row>
    <row r="151" spans="1:8" s="138" customFormat="1" x14ac:dyDescent="0.25">
      <c r="A151" s="169"/>
      <c r="B151" s="185" t="s">
        <v>139</v>
      </c>
      <c r="C151" s="12"/>
      <c r="D151" s="19"/>
      <c r="E151" s="18"/>
      <c r="F151" s="169"/>
    </row>
    <row r="152" spans="1:8" s="138" customFormat="1" ht="11.4" customHeight="1" x14ac:dyDescent="0.25">
      <c r="A152" s="169"/>
      <c r="B152" s="185" t="s">
        <v>139</v>
      </c>
      <c r="C152" s="12"/>
      <c r="D152" s="19"/>
      <c r="E152" s="18"/>
      <c r="F152" s="169"/>
    </row>
    <row r="153" spans="1:8" s="138" customFormat="1" x14ac:dyDescent="0.25">
      <c r="A153" s="169"/>
      <c r="B153" s="185" t="s">
        <v>139</v>
      </c>
      <c r="C153" s="12"/>
      <c r="D153" s="19"/>
      <c r="E153" s="18"/>
      <c r="F153" s="169"/>
    </row>
    <row r="154" spans="1:8" s="138" customFormat="1" x14ac:dyDescent="0.2">
      <c r="A154" s="169"/>
      <c r="B154" s="185"/>
      <c r="C154" s="114"/>
      <c r="D154" s="115"/>
      <c r="E154" s="115"/>
      <c r="F154" s="169"/>
    </row>
    <row r="155" spans="1:8" ht="12" customHeight="1" thickBot="1" x14ac:dyDescent="0.25">
      <c r="A155" s="166"/>
      <c r="B155" s="176" t="s">
        <v>6</v>
      </c>
      <c r="C155" s="86"/>
      <c r="D155" s="86"/>
      <c r="E155" s="86"/>
      <c r="F155" s="166"/>
    </row>
    <row r="156" spans="1:8" ht="86.25" customHeight="1" x14ac:dyDescent="0.25">
      <c r="A156" s="166"/>
      <c r="B156" s="205" t="s">
        <v>5</v>
      </c>
      <c r="C156" s="286" t="s">
        <v>231</v>
      </c>
      <c r="D156" s="286"/>
      <c r="E156" s="287"/>
      <c r="F156" s="166"/>
    </row>
    <row r="157" spans="1:8" x14ac:dyDescent="0.2">
      <c r="A157" s="166"/>
      <c r="B157" s="13"/>
      <c r="C157" s="91"/>
      <c r="D157" s="91"/>
      <c r="E157" s="155"/>
      <c r="F157" s="166"/>
    </row>
    <row r="158" spans="1:8" x14ac:dyDescent="0.2">
      <c r="A158" s="166"/>
      <c r="B158" s="13"/>
      <c r="C158" s="155"/>
      <c r="D158" s="155"/>
      <c r="E158" s="155"/>
      <c r="F158" s="166"/>
    </row>
    <row r="159" spans="1:8" ht="13.5" customHeight="1" x14ac:dyDescent="0.2">
      <c r="A159" s="166"/>
      <c r="B159" s="155"/>
      <c r="C159" s="91"/>
      <c r="D159" s="91"/>
      <c r="E159" s="155"/>
      <c r="F159" s="166"/>
    </row>
    <row r="160" spans="1:8" x14ac:dyDescent="0.25">
      <c r="A160" s="166"/>
      <c r="B160" s="206" t="s">
        <v>4</v>
      </c>
      <c r="C160" s="107"/>
      <c r="D160" s="107"/>
      <c r="E160" s="165"/>
      <c r="F160" s="166"/>
    </row>
    <row r="161" spans="1:6" x14ac:dyDescent="0.25">
      <c r="A161" s="166"/>
      <c r="B161" s="155" t="s">
        <v>3</v>
      </c>
      <c r="C161" s="292">
        <v>43585</v>
      </c>
      <c r="D161" s="292"/>
      <c r="E161" s="292"/>
      <c r="F161" s="166"/>
    </row>
    <row r="162" spans="1:6" x14ac:dyDescent="0.25">
      <c r="A162" s="166"/>
      <c r="B162" s="155" t="s">
        <v>2</v>
      </c>
      <c r="C162" s="293" t="s">
        <v>221</v>
      </c>
      <c r="D162" s="293"/>
      <c r="E162" s="293"/>
      <c r="F162" s="166"/>
    </row>
    <row r="163" spans="1:6" x14ac:dyDescent="0.25">
      <c r="A163" s="166"/>
      <c r="B163" s="207" t="s">
        <v>1</v>
      </c>
      <c r="C163" s="284" t="s">
        <v>222</v>
      </c>
      <c r="D163" s="284"/>
      <c r="E163" s="284"/>
      <c r="F163" s="166"/>
    </row>
    <row r="164" spans="1:6" ht="30" customHeight="1" x14ac:dyDescent="0.25">
      <c r="A164" s="166"/>
      <c r="B164" s="208" t="s">
        <v>0</v>
      </c>
      <c r="C164" s="285"/>
      <c r="D164" s="285"/>
      <c r="E164" s="285"/>
      <c r="F164" s="166"/>
    </row>
    <row r="165" spans="1:6" ht="1.95" customHeight="1" thickBot="1" x14ac:dyDescent="0.25">
      <c r="B165" s="108"/>
      <c r="C165" s="105"/>
      <c r="D165" s="105"/>
      <c r="E165" s="106"/>
    </row>
    <row r="166" spans="1:6" ht="8.25" customHeight="1" x14ac:dyDescent="0.2"/>
  </sheetData>
  <sheetProtection algorithmName="SHA-512" hashValue="xJoRDo/rvTWNEyMX2xtUUnLfm/iNoAnNvVj7uY1yl/TNoAor0jK9l9j92k5zCIFRln+WNcALo1YsQbL84INgUA==" saltValue="8xJT0wWsInlp/Eqxp8V5PQ==" spinCount="100000" sheet="1" selectLockedCells="1"/>
  <sortState ref="K1:L121">
    <sortCondition ref="K1"/>
  </sortState>
  <dataConsolidate/>
  <mergeCells count="38">
    <mergeCell ref="D2:E4"/>
    <mergeCell ref="C11:E11"/>
    <mergeCell ref="C15:E15"/>
    <mergeCell ref="C16:E16"/>
    <mergeCell ref="C18:E18"/>
    <mergeCell ref="C12:E12"/>
    <mergeCell ref="C13:E13"/>
    <mergeCell ref="C14:E14"/>
    <mergeCell ref="B6:E6"/>
    <mergeCell ref="C8:E8"/>
    <mergeCell ref="C9:E9"/>
    <mergeCell ref="C10:E10"/>
    <mergeCell ref="C163:E163"/>
    <mergeCell ref="C164:E164"/>
    <mergeCell ref="C156:E156"/>
    <mergeCell ref="C35:E35"/>
    <mergeCell ref="C36:E36"/>
    <mergeCell ref="C161:E161"/>
    <mergeCell ref="C162:E162"/>
    <mergeCell ref="C121:E121"/>
    <mergeCell ref="C124:E124"/>
    <mergeCell ref="C125:E125"/>
    <mergeCell ref="C140:E140"/>
    <mergeCell ref="C141:E141"/>
    <mergeCell ref="C19:D19"/>
    <mergeCell ref="C21:D21"/>
    <mergeCell ref="C22:D22"/>
    <mergeCell ref="C23:D23"/>
    <mergeCell ref="C24:D24"/>
    <mergeCell ref="C20:D20"/>
    <mergeCell ref="C25:D25"/>
    <mergeCell ref="C27:E27"/>
    <mergeCell ref="C28:E28"/>
    <mergeCell ref="C122:E122"/>
    <mergeCell ref="C33:E33"/>
    <mergeCell ref="C34:E34"/>
    <mergeCell ref="C30:E30"/>
    <mergeCell ref="C31:E31"/>
  </mergeCells>
  <conditionalFormatting sqref="E102 C102">
    <cfRule type="cellIs" dxfId="1" priority="1" stopIfTrue="1" operator="notEqual">
      <formula>"Balansas"</formula>
    </cfRule>
  </conditionalFormatting>
  <dataValidations xWindow="806" yWindow="488" count="17">
    <dataValidation allowBlank="1" showErrorMessage="1" prompt="Nurodykite įmonės vyr. finansininko (vyr. buhalterio) vardą ir pavardę. Pareigų nurodyti nereikia." sqref="C16:E16"/>
    <dataValidation allowBlank="1" showErrorMessage="1" prompt="Nurodykite įmonės direktoriaus (generalinio direktoriaus) vardą ir pavardę. VĮ miškų urėdijų prašome nurodyti miškų urėdo vardą ir pavardę. Pareigų nurodyti nereikia." sqref="C15:E15"/>
    <dataValidation allowBlank="1" showErrorMessage="1" sqref="B35:B36"/>
    <dataValidation type="whole" allowBlank="1" showErrorMessage="1" prompt="Nurodykite identifikacinį numerį (juridinio asmens kodą)" sqref="D11:E11 C11:C12">
      <formula1>0</formula1>
      <formula2>9999999999999990000</formula2>
    </dataValidation>
    <dataValidation allowBlank="1" showErrorMessage="1" prompt="Nurodykite pilną įmonės pavadinimą, pvz. Akcinė bendrovė „Pavyzdys“ ar Valstybės įmonė „Pavyzdys“" sqref="C8:E8"/>
    <dataValidation type="list" allowBlank="1" showErrorMessage="1" prompt="Nurodykite identifikacinį numerį (juridinio asmens kodą)" sqref="C13:E13">
      <formula1>$H$13:$H$23</formula1>
    </dataValidation>
    <dataValidation allowBlank="1" showErrorMessage="1" prompt="Nurodykite identifikacinį numerį (juridinio asmens kodą)" sqref="C14:E14"/>
    <dataValidation type="list" allowBlank="1" showInputMessage="1" showErrorMessage="1" sqref="C124:E124 C140:E140">
      <formula1>$H$125:$H$127</formula1>
    </dataValidation>
    <dataValidation type="list" allowBlank="1" showInputMessage="1" showErrorMessage="1" sqref="C141:E141 C125:E125">
      <formula1>$H$129:$H$140</formula1>
    </dataValidation>
    <dataValidation allowBlank="1" showInputMessage="1" showErrorMessage="1" prompt="Vardas Pavardė" sqref="C127:C137"/>
    <dataValidation allowBlank="1" showInputMessage="1" showErrorMessage="1" prompt="Viename langelyje nurodykite valdybos nario pagrindinėje darbovietėje užimamas pareigas" sqref="E127:E137"/>
    <dataValidation allowBlank="1" showInputMessage="1" showErrorMessage="1" prompt="Viename langelyje nurodykite stebėtojų tarybos nario pagrindinėje darbovietėje užimamas pareigas" sqref="D154"/>
    <dataValidation type="list" allowBlank="1" showInputMessage="1" showErrorMessage="1" sqref="D127 D143">
      <formula1>$H$143:$H$144</formula1>
    </dataValidation>
    <dataValidation type="list" allowBlank="1" showInputMessage="1" showErrorMessage="1" sqref="D128:D137 D144:D153">
      <formula1>$H$145:$H$146</formula1>
    </dataValidation>
    <dataValidation type="list" allowBlank="1" showInputMessage="1" showErrorMessage="1" sqref="C30:E30">
      <formula1>"Taip, Ne"</formula1>
    </dataValidation>
    <dataValidation type="list" allowBlank="1" showErrorMessage="1" prompt="Nurodykite įmonės teisinę formą (AB, UAB, VĮ), pasirinkdami iš sąrašo" sqref="C9:E9">
      <formula1>$H$9:$H$11</formula1>
    </dataValidation>
    <dataValidation type="list" allowBlank="1" showErrorMessage="1" prompt="Nurodykite įmonės teisinį statusą. Jei neatitinka nei vieno iš pateiktų sąraše, pasirinkite „-“" sqref="C10:E10">
      <formula1>$L$9:$L$20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2" min="1" max="4" man="1"/>
    <brk id="153" min="1" max="4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view="pageBreakPreview" topLeftCell="A114" zoomScale="80" zoomScaleNormal="85" zoomScaleSheetLayoutView="80" zoomScalePageLayoutView="60" workbookViewId="0">
      <selection activeCell="C139" sqref="C139:E139"/>
    </sheetView>
  </sheetViews>
  <sheetFormatPr defaultColWidth="9.109375" defaultRowHeight="12" x14ac:dyDescent="0.25"/>
  <cols>
    <col min="1" max="1" width="1.6640625" style="77" customWidth="1"/>
    <col min="2" max="2" width="63.44140625" style="77" customWidth="1"/>
    <col min="3" max="5" width="24.33203125" style="77" customWidth="1"/>
    <col min="6" max="6" width="1.6640625" style="77" customWidth="1"/>
    <col min="7" max="7" width="9.109375" style="77"/>
    <col min="8" max="8" width="0" style="77" hidden="1" customWidth="1"/>
    <col min="9" max="10" width="9.109375" style="77"/>
    <col min="11" max="11" width="20.33203125" style="77" customWidth="1"/>
    <col min="12" max="12" width="9.109375" style="77" customWidth="1"/>
    <col min="13" max="16384" width="9.109375" style="77"/>
  </cols>
  <sheetData>
    <row r="1" spans="1:7" ht="9.6" customHeight="1" x14ac:dyDescent="0.2">
      <c r="A1" s="209"/>
      <c r="B1" s="209"/>
      <c r="C1" s="209"/>
      <c r="D1" s="209"/>
      <c r="E1" s="209"/>
      <c r="F1" s="209"/>
      <c r="G1" s="209"/>
    </row>
    <row r="2" spans="1:7" ht="12" customHeight="1" x14ac:dyDescent="0.2">
      <c r="A2" s="215"/>
      <c r="B2" s="124"/>
      <c r="C2" s="124"/>
      <c r="D2" s="305"/>
      <c r="E2" s="305"/>
      <c r="F2" s="215"/>
      <c r="G2" s="215"/>
    </row>
    <row r="3" spans="1:7" ht="29.25" customHeight="1" x14ac:dyDescent="0.25">
      <c r="A3" s="215"/>
      <c r="B3" s="124"/>
      <c r="C3" s="124"/>
      <c r="D3" s="306" t="s">
        <v>202</v>
      </c>
      <c r="E3" s="306"/>
      <c r="F3" s="215"/>
      <c r="G3" s="215"/>
    </row>
    <row r="4" spans="1:7" ht="15" customHeight="1" x14ac:dyDescent="0.2">
      <c r="A4" s="215"/>
      <c r="B4" s="121"/>
      <c r="C4" s="121"/>
      <c r="D4" s="125" t="s">
        <v>203</v>
      </c>
      <c r="E4" s="121"/>
      <c r="F4" s="215"/>
      <c r="G4" s="215"/>
    </row>
    <row r="5" spans="1:7" ht="15" customHeight="1" x14ac:dyDescent="0.2">
      <c r="A5" s="215"/>
      <c r="B5" s="123"/>
      <c r="C5" s="123"/>
      <c r="D5" s="125"/>
      <c r="E5" s="123"/>
      <c r="F5" s="215"/>
      <c r="G5" s="215"/>
    </row>
    <row r="6" spans="1:7" ht="15" customHeight="1" x14ac:dyDescent="0.3">
      <c r="A6" s="215"/>
      <c r="B6" s="302" t="s">
        <v>211</v>
      </c>
      <c r="C6" s="302"/>
      <c r="D6" s="302"/>
      <c r="E6" s="302"/>
      <c r="F6" s="215"/>
      <c r="G6" s="215"/>
    </row>
    <row r="7" spans="1:7" ht="12.75" customHeight="1" x14ac:dyDescent="0.2">
      <c r="A7" s="215"/>
      <c r="B7" s="121"/>
      <c r="C7" s="121"/>
      <c r="D7" s="125"/>
      <c r="E7" s="121"/>
      <c r="F7" s="215"/>
      <c r="G7" s="215"/>
    </row>
    <row r="8" spans="1:7" ht="10.5" customHeight="1" x14ac:dyDescent="0.25">
      <c r="A8" s="215"/>
      <c r="B8" s="78"/>
      <c r="C8" s="79"/>
      <c r="D8" s="79"/>
      <c r="E8" s="79"/>
      <c r="F8" s="215"/>
      <c r="G8" s="215"/>
    </row>
    <row r="9" spans="1:7" ht="18" x14ac:dyDescent="0.35">
      <c r="A9" s="215"/>
      <c r="B9" s="170" t="s">
        <v>86</v>
      </c>
      <c r="C9" s="318" t="str">
        <f>'Finansiniai duomenys(2017-2018)'!C8</f>
        <v>Uždaroji akcinė bendrovė "Rokišio vandenys'</v>
      </c>
      <c r="D9" s="318"/>
      <c r="E9" s="318"/>
      <c r="F9" s="215"/>
      <c r="G9" s="215"/>
    </row>
    <row r="10" spans="1:7" x14ac:dyDescent="0.25">
      <c r="A10" s="215"/>
      <c r="B10" s="171" t="s">
        <v>85</v>
      </c>
      <c r="C10" s="316" t="str">
        <f>'Finansiniai duomenys(2017-2018)'!C9</f>
        <v>Uždaroji akcinė bendrovė (UAB)</v>
      </c>
      <c r="D10" s="316"/>
      <c r="E10" s="316"/>
      <c r="F10" s="215"/>
      <c r="G10" s="215"/>
    </row>
    <row r="11" spans="1:7" ht="12" hidden="1" customHeight="1" x14ac:dyDescent="0.2">
      <c r="A11" s="215"/>
      <c r="B11" s="171"/>
      <c r="C11" s="80" t="s">
        <v>84</v>
      </c>
      <c r="D11" s="80"/>
      <c r="E11" s="130"/>
      <c r="F11" s="215"/>
      <c r="G11" s="215"/>
    </row>
    <row r="12" spans="1:7" ht="12" hidden="1" customHeight="1" x14ac:dyDescent="0.2">
      <c r="A12" s="215"/>
      <c r="B12" s="171"/>
      <c r="C12" s="80" t="s">
        <v>83</v>
      </c>
      <c r="D12" s="80"/>
      <c r="E12" s="130"/>
      <c r="F12" s="215"/>
      <c r="G12" s="215"/>
    </row>
    <row r="13" spans="1:7" ht="12" hidden="1" customHeight="1" x14ac:dyDescent="0.2">
      <c r="A13" s="215"/>
      <c r="B13" s="171"/>
      <c r="C13" s="80" t="s">
        <v>110</v>
      </c>
      <c r="D13" s="80"/>
      <c r="E13" s="130"/>
      <c r="F13" s="215"/>
      <c r="G13" s="215"/>
    </row>
    <row r="14" spans="1:7" x14ac:dyDescent="0.25">
      <c r="A14" s="215"/>
      <c r="B14" s="171" t="s">
        <v>82</v>
      </c>
      <c r="C14" s="316">
        <f>'Finansiniai duomenys(2017-2018)'!C10</f>
        <v>0</v>
      </c>
      <c r="D14" s="316"/>
      <c r="E14" s="316"/>
      <c r="F14" s="215"/>
      <c r="G14" s="215"/>
    </row>
    <row r="15" spans="1:7" ht="12" hidden="1" customHeight="1" x14ac:dyDescent="0.2">
      <c r="A15" s="215"/>
      <c r="B15" s="171"/>
      <c r="C15" s="80" t="s">
        <v>81</v>
      </c>
      <c r="D15" s="80"/>
      <c r="E15" s="130"/>
      <c r="F15" s="215"/>
      <c r="G15" s="215"/>
    </row>
    <row r="16" spans="1:7" ht="12" hidden="1" customHeight="1" x14ac:dyDescent="0.2">
      <c r="A16" s="215"/>
      <c r="B16" s="171"/>
      <c r="C16" s="80" t="s">
        <v>80</v>
      </c>
      <c r="D16" s="80"/>
      <c r="E16" s="130"/>
      <c r="F16" s="215"/>
      <c r="G16" s="215"/>
    </row>
    <row r="17" spans="1:9" ht="12" hidden="1" customHeight="1" x14ac:dyDescent="0.2">
      <c r="A17" s="215"/>
      <c r="B17" s="171"/>
      <c r="C17" s="80" t="s">
        <v>79</v>
      </c>
      <c r="D17" s="80"/>
      <c r="E17" s="130"/>
      <c r="F17" s="215"/>
      <c r="G17" s="215"/>
    </row>
    <row r="18" spans="1:9" ht="12" hidden="1" customHeight="1" x14ac:dyDescent="0.2">
      <c r="A18" s="215"/>
      <c r="B18" s="171"/>
      <c r="C18" s="80" t="s">
        <v>78</v>
      </c>
      <c r="D18" s="80"/>
      <c r="E18" s="130"/>
      <c r="F18" s="215"/>
      <c r="G18" s="215"/>
    </row>
    <row r="19" spans="1:9" ht="12" hidden="1" customHeight="1" x14ac:dyDescent="0.2">
      <c r="A19" s="215"/>
      <c r="B19" s="171"/>
      <c r="C19" s="80" t="s">
        <v>77</v>
      </c>
      <c r="D19" s="80"/>
      <c r="E19" s="130"/>
      <c r="F19" s="215"/>
      <c r="G19" s="215"/>
    </row>
    <row r="20" spans="1:9" ht="12" hidden="1" customHeight="1" x14ac:dyDescent="0.2">
      <c r="A20" s="215"/>
      <c r="B20" s="171"/>
      <c r="C20" s="80" t="s">
        <v>76</v>
      </c>
      <c r="D20" s="80"/>
      <c r="E20" s="130"/>
      <c r="F20" s="215"/>
      <c r="G20" s="215"/>
    </row>
    <row r="21" spans="1:9" ht="12" hidden="1" customHeight="1" x14ac:dyDescent="0.2">
      <c r="A21" s="215"/>
      <c r="B21" s="171"/>
      <c r="C21" s="80" t="s">
        <v>75</v>
      </c>
      <c r="D21" s="80"/>
      <c r="E21" s="130"/>
      <c r="F21" s="215"/>
      <c r="G21" s="215"/>
    </row>
    <row r="22" spans="1:9" ht="12" hidden="1" customHeight="1" x14ac:dyDescent="0.2">
      <c r="A22" s="215"/>
      <c r="B22" s="171"/>
      <c r="C22" s="80" t="s">
        <v>74</v>
      </c>
      <c r="D22" s="80"/>
      <c r="E22" s="130"/>
      <c r="F22" s="215"/>
      <c r="G22" s="215"/>
    </row>
    <row r="23" spans="1:9" ht="12" hidden="1" customHeight="1" x14ac:dyDescent="0.2">
      <c r="A23" s="215"/>
      <c r="B23" s="171"/>
      <c r="C23" s="80" t="s">
        <v>73</v>
      </c>
      <c r="D23" s="80"/>
      <c r="E23" s="130"/>
      <c r="F23" s="215"/>
      <c r="G23" s="215"/>
    </row>
    <row r="24" spans="1:9" ht="12" hidden="1" customHeight="1" x14ac:dyDescent="0.2">
      <c r="A24" s="215"/>
      <c r="B24" s="171"/>
      <c r="C24" s="80" t="s">
        <v>72</v>
      </c>
      <c r="D24" s="80"/>
      <c r="E24" s="130"/>
      <c r="F24" s="215"/>
      <c r="G24" s="215"/>
    </row>
    <row r="25" spans="1:9" ht="12" hidden="1" customHeight="1" x14ac:dyDescent="0.2">
      <c r="A25" s="215"/>
      <c r="B25" s="171"/>
      <c r="C25" s="80" t="s">
        <v>71</v>
      </c>
      <c r="D25" s="80"/>
      <c r="E25" s="130"/>
      <c r="F25" s="215"/>
      <c r="G25" s="215"/>
    </row>
    <row r="26" spans="1:9" ht="12" hidden="1" customHeight="1" x14ac:dyDescent="0.2">
      <c r="A26" s="215"/>
      <c r="B26" s="171"/>
      <c r="C26" s="81" t="s">
        <v>70</v>
      </c>
      <c r="D26" s="80"/>
      <c r="E26" s="130"/>
      <c r="F26" s="215"/>
      <c r="G26" s="215"/>
    </row>
    <row r="27" spans="1:9" x14ac:dyDescent="0.25">
      <c r="A27" s="215"/>
      <c r="B27" s="139" t="s">
        <v>69</v>
      </c>
      <c r="C27" s="316">
        <f>'Finansiniai duomenys(2017-2018)'!C11</f>
        <v>173741535</v>
      </c>
      <c r="D27" s="316"/>
      <c r="E27" s="316"/>
      <c r="F27" s="215"/>
      <c r="G27" s="215"/>
    </row>
    <row r="28" spans="1:9" x14ac:dyDescent="0.25">
      <c r="A28" s="215"/>
      <c r="B28" s="139" t="s">
        <v>111</v>
      </c>
      <c r="C28" s="315">
        <f>'Finansiniai duomenys(2017-2018)'!C12</f>
        <v>37621</v>
      </c>
      <c r="D28" s="315"/>
      <c r="E28" s="315"/>
      <c r="F28" s="215"/>
      <c r="G28" s="215"/>
    </row>
    <row r="29" spans="1:9" x14ac:dyDescent="0.25">
      <c r="A29" s="215"/>
      <c r="B29" s="139" t="s">
        <v>112</v>
      </c>
      <c r="C29" s="315" t="str">
        <f>'Finansiniai duomenys(2017-2018)'!C13</f>
        <v xml:space="preserve">Komunalinės paslaugos: vanduo (nurodyti laukelyje žemiau, ar įmonė tik nuomoja infrastruktūrą, ar pati teikia paslaugas galutiniams vartotojams) </v>
      </c>
      <c r="D29" s="315"/>
      <c r="E29" s="315"/>
      <c r="F29" s="215"/>
      <c r="G29" s="215"/>
      <c r="H29" s="82" t="s">
        <v>121</v>
      </c>
      <c r="I29" s="82"/>
    </row>
    <row r="30" spans="1:9" x14ac:dyDescent="0.25">
      <c r="A30" s="215"/>
      <c r="B30" s="139"/>
      <c r="C30" s="315" t="str">
        <f>'Finansiniai duomenys(2017-2018)'!C14</f>
        <v>Pati</v>
      </c>
      <c r="D30" s="315"/>
      <c r="E30" s="315"/>
      <c r="F30" s="215"/>
      <c r="G30" s="215"/>
      <c r="H30" s="82" t="s">
        <v>122</v>
      </c>
      <c r="I30" s="82"/>
    </row>
    <row r="31" spans="1:9" x14ac:dyDescent="0.25">
      <c r="A31" s="215"/>
      <c r="B31" s="139" t="s">
        <v>68</v>
      </c>
      <c r="C31" s="316" t="str">
        <f>'Finansiniai duomenys(2017-2018)'!C15</f>
        <v>Leonas Butėnas</v>
      </c>
      <c r="D31" s="316"/>
      <c r="E31" s="316"/>
      <c r="F31" s="215"/>
      <c r="G31" s="215"/>
      <c r="H31" s="82" t="s">
        <v>113</v>
      </c>
      <c r="I31" s="82"/>
    </row>
    <row r="32" spans="1:9" x14ac:dyDescent="0.25">
      <c r="A32" s="215"/>
      <c r="B32" s="139" t="s">
        <v>67</v>
      </c>
      <c r="C32" s="317" t="str">
        <f>'Finansiniai duomenys(2017-2018)'!C16</f>
        <v>Virginija Volodkienė</v>
      </c>
      <c r="D32" s="317"/>
      <c r="E32" s="317"/>
      <c r="F32" s="215"/>
      <c r="G32" s="215"/>
      <c r="H32" s="82" t="s">
        <v>114</v>
      </c>
      <c r="I32" s="82"/>
    </row>
    <row r="33" spans="1:9" x14ac:dyDescent="0.25">
      <c r="A33" s="215"/>
      <c r="B33" s="139"/>
      <c r="C33" s="83"/>
      <c r="D33" s="83"/>
      <c r="E33" s="139"/>
      <c r="F33" s="215"/>
      <c r="G33" s="215"/>
      <c r="H33" s="82" t="s">
        <v>115</v>
      </c>
      <c r="I33" s="82"/>
    </row>
    <row r="34" spans="1:9" x14ac:dyDescent="0.25">
      <c r="A34" s="215"/>
      <c r="B34" s="139"/>
      <c r="C34" s="298" t="s">
        <v>7</v>
      </c>
      <c r="D34" s="299"/>
      <c r="E34" s="273"/>
      <c r="F34" s="215"/>
      <c r="G34" s="215"/>
      <c r="H34" s="82" t="s">
        <v>116</v>
      </c>
      <c r="I34" s="82"/>
    </row>
    <row r="35" spans="1:9" x14ac:dyDescent="0.25">
      <c r="A35" s="215"/>
      <c r="B35" s="139" t="s">
        <v>66</v>
      </c>
      <c r="C35" s="281" t="s">
        <v>65</v>
      </c>
      <c r="D35" s="281"/>
      <c r="E35" s="140" t="s">
        <v>64</v>
      </c>
      <c r="F35" s="215"/>
      <c r="G35" s="215"/>
      <c r="H35" s="82" t="s">
        <v>117</v>
      </c>
      <c r="I35" s="82"/>
    </row>
    <row r="36" spans="1:9" x14ac:dyDescent="0.25">
      <c r="A36" s="215"/>
      <c r="B36" s="172" t="s">
        <v>63</v>
      </c>
      <c r="C36" s="307" t="str">
        <f>'Finansiniai duomenys(2017-2018)'!C20</f>
        <v>Rokiškio rajono savivaldybė</v>
      </c>
      <c r="D36" s="308"/>
      <c r="E36" s="210">
        <f>'Finansiniai duomenys(2017-2018)'!E20</f>
        <v>1</v>
      </c>
      <c r="F36" s="215"/>
      <c r="G36" s="215"/>
      <c r="H36" s="82" t="s">
        <v>118</v>
      </c>
      <c r="I36" s="82"/>
    </row>
    <row r="37" spans="1:9" x14ac:dyDescent="0.25">
      <c r="A37" s="215"/>
      <c r="B37" s="172" t="s">
        <v>62</v>
      </c>
      <c r="C37" s="307">
        <f>'Finansiniai duomenys(2017-2018)'!C21</f>
        <v>0</v>
      </c>
      <c r="D37" s="308"/>
      <c r="E37" s="210">
        <f>'Finansiniai duomenys(2017-2018)'!E21</f>
        <v>0</v>
      </c>
      <c r="F37" s="215"/>
      <c r="G37" s="215"/>
      <c r="H37" s="82" t="s">
        <v>119</v>
      </c>
      <c r="I37" s="82"/>
    </row>
    <row r="38" spans="1:9" x14ac:dyDescent="0.2">
      <c r="A38" s="215"/>
      <c r="B38" s="172" t="s">
        <v>61</v>
      </c>
      <c r="C38" s="307">
        <f>'Finansiniai duomenys(2017-2018)'!C22</f>
        <v>0</v>
      </c>
      <c r="D38" s="308"/>
      <c r="E38" s="210">
        <f>'Finansiniai duomenys(2017-2018)'!E22</f>
        <v>0</v>
      </c>
      <c r="F38" s="215"/>
      <c r="G38" s="215"/>
      <c r="H38" s="77" t="s">
        <v>120</v>
      </c>
      <c r="I38" s="82"/>
    </row>
    <row r="39" spans="1:9" x14ac:dyDescent="0.25">
      <c r="A39" s="215"/>
      <c r="B39" s="172" t="s">
        <v>60</v>
      </c>
      <c r="C39" s="307">
        <f>'Finansiniai duomenys(2017-2018)'!C23</f>
        <v>0</v>
      </c>
      <c r="D39" s="308"/>
      <c r="E39" s="210">
        <f>'Finansiniai duomenys(2017-2018)'!E23</f>
        <v>0</v>
      </c>
      <c r="F39" s="215"/>
      <c r="G39" s="215"/>
      <c r="H39" s="77" t="s">
        <v>123</v>
      </c>
    </row>
    <row r="40" spans="1:9" x14ac:dyDescent="0.2">
      <c r="A40" s="215"/>
      <c r="B40" s="172" t="s">
        <v>59</v>
      </c>
      <c r="C40" s="307">
        <f>'Finansiniai duomenys(2017-2018)'!C24</f>
        <v>0</v>
      </c>
      <c r="D40" s="308"/>
      <c r="E40" s="210">
        <f>'Finansiniai duomenys(2017-2018)'!E24</f>
        <v>0</v>
      </c>
      <c r="F40" s="215"/>
      <c r="G40" s="215"/>
    </row>
    <row r="41" spans="1:9" x14ac:dyDescent="0.25">
      <c r="A41" s="215"/>
      <c r="B41" s="172" t="s">
        <v>58</v>
      </c>
      <c r="C41" s="267" t="s">
        <v>57</v>
      </c>
      <c r="D41" s="268"/>
      <c r="E41" s="142">
        <f>100%-SUM(E36:E40)</f>
        <v>0</v>
      </c>
      <c r="F41" s="215"/>
      <c r="G41" s="215"/>
    </row>
    <row r="42" spans="1:9" x14ac:dyDescent="0.2">
      <c r="A42" s="215"/>
      <c r="B42" s="172"/>
      <c r="C42" s="84"/>
      <c r="D42" s="84"/>
      <c r="E42" s="143"/>
      <c r="F42" s="215"/>
      <c r="G42" s="215"/>
    </row>
    <row r="43" spans="1:9" x14ac:dyDescent="0.2">
      <c r="A43" s="215"/>
      <c r="B43" s="143" t="s">
        <v>188</v>
      </c>
      <c r="C43" s="309">
        <f>'Finansiniai duomenys(2017-2018)'!C27</f>
        <v>1</v>
      </c>
      <c r="D43" s="309"/>
      <c r="E43" s="309"/>
      <c r="F43" s="215"/>
      <c r="G43" s="215"/>
    </row>
    <row r="44" spans="1:9" ht="24" x14ac:dyDescent="0.25">
      <c r="A44" s="215"/>
      <c r="B44" s="173" t="s">
        <v>187</v>
      </c>
      <c r="C44" s="310" t="str">
        <f>'Finansiniai duomenys(2017-2018)'!C28</f>
        <v>Rokiškio rajono savivaldybė</v>
      </c>
      <c r="D44" s="310"/>
      <c r="E44" s="311"/>
      <c r="F44" s="215"/>
      <c r="G44" s="215"/>
    </row>
    <row r="45" spans="1:9" x14ac:dyDescent="0.2">
      <c r="A45" s="215"/>
      <c r="B45" s="139"/>
      <c r="C45" s="84"/>
      <c r="D45" s="84"/>
      <c r="E45" s="143"/>
      <c r="F45" s="215"/>
      <c r="G45" s="215"/>
    </row>
    <row r="46" spans="1:9" ht="24" x14ac:dyDescent="0.25">
      <c r="A46" s="215"/>
      <c r="B46" s="174" t="s">
        <v>164</v>
      </c>
      <c r="C46" s="312" t="str">
        <f>'Finansiniai duomenys(2017-2018)'!C30</f>
        <v>Ne</v>
      </c>
      <c r="D46" s="312"/>
      <c r="E46" s="312"/>
      <c r="F46" s="215"/>
      <c r="G46" s="215"/>
    </row>
    <row r="47" spans="1:9" ht="41.25" customHeight="1" x14ac:dyDescent="0.25">
      <c r="A47" s="215"/>
      <c r="B47" s="174" t="s">
        <v>165</v>
      </c>
      <c r="C47" s="313">
        <f>'Finansiniai duomenys(2017-2018)'!C31</f>
        <v>0</v>
      </c>
      <c r="D47" s="313"/>
      <c r="E47" s="314"/>
      <c r="F47" s="215"/>
      <c r="G47" s="215"/>
    </row>
    <row r="48" spans="1:9" x14ac:dyDescent="0.2">
      <c r="A48" s="215"/>
      <c r="B48" s="139"/>
      <c r="C48" s="84"/>
      <c r="D48" s="84"/>
      <c r="E48" s="143"/>
      <c r="F48" s="215"/>
      <c r="G48" s="215"/>
    </row>
    <row r="49" spans="1:12" ht="24.6" customHeight="1" x14ac:dyDescent="0.25">
      <c r="A49" s="215"/>
      <c r="B49" s="139"/>
      <c r="C49" s="274" t="s">
        <v>104</v>
      </c>
      <c r="D49" s="274"/>
      <c r="E49" s="275"/>
      <c r="F49" s="215"/>
      <c r="G49" s="215"/>
      <c r="H49" s="85"/>
    </row>
    <row r="50" spans="1:12" s="85" customFormat="1" ht="12" customHeight="1" x14ac:dyDescent="0.2">
      <c r="A50" s="216"/>
      <c r="B50" s="175"/>
      <c r="C50" s="276"/>
      <c r="D50" s="276"/>
      <c r="E50" s="277"/>
      <c r="F50" s="216"/>
      <c r="G50" s="216"/>
      <c r="H50" s="77"/>
      <c r="K50" s="77"/>
      <c r="L50" s="77"/>
    </row>
    <row r="51" spans="1:12" ht="12" customHeight="1" x14ac:dyDescent="0.25">
      <c r="A51" s="215"/>
      <c r="B51" s="155"/>
      <c r="C51" s="288" t="s">
        <v>55</v>
      </c>
      <c r="D51" s="288"/>
      <c r="E51" s="289"/>
      <c r="F51" s="215"/>
      <c r="G51" s="215"/>
    </row>
    <row r="52" spans="1:12" x14ac:dyDescent="0.25">
      <c r="A52" s="215"/>
      <c r="B52" s="155"/>
      <c r="C52" s="290" t="s">
        <v>54</v>
      </c>
      <c r="D52" s="290"/>
      <c r="E52" s="291"/>
      <c r="F52" s="215"/>
      <c r="G52" s="215"/>
    </row>
    <row r="53" spans="1:12" ht="12.6" thickBot="1" x14ac:dyDescent="0.3">
      <c r="A53" s="215"/>
      <c r="B53" s="176" t="s">
        <v>53</v>
      </c>
      <c r="C53" s="86" t="s">
        <v>190</v>
      </c>
      <c r="D53" s="86"/>
      <c r="E53" s="86" t="s">
        <v>191</v>
      </c>
      <c r="F53" s="215"/>
      <c r="G53" s="215"/>
    </row>
    <row r="54" spans="1:12" x14ac:dyDescent="0.2">
      <c r="A54" s="215"/>
      <c r="B54" s="177" t="s">
        <v>52</v>
      </c>
      <c r="C54" s="1">
        <v>1209.546</v>
      </c>
      <c r="D54" s="87"/>
      <c r="E54" s="151">
        <v>1356.884</v>
      </c>
      <c r="F54" s="215"/>
      <c r="G54" s="215"/>
    </row>
    <row r="55" spans="1:12" x14ac:dyDescent="0.2">
      <c r="A55" s="215"/>
      <c r="B55" s="177" t="s">
        <v>51</v>
      </c>
      <c r="C55" s="2">
        <v>1063.8109999999999</v>
      </c>
      <c r="D55" s="88"/>
      <c r="E55" s="152">
        <v>1089.296</v>
      </c>
      <c r="F55" s="215"/>
      <c r="G55" s="215"/>
      <c r="H55" s="89"/>
    </row>
    <row r="56" spans="1:12" s="89" customFormat="1" x14ac:dyDescent="0.2">
      <c r="A56" s="217"/>
      <c r="B56" s="178" t="s">
        <v>50</v>
      </c>
      <c r="C56" s="90">
        <f>+C54-C55</f>
        <v>145.73500000000013</v>
      </c>
      <c r="D56" s="91"/>
      <c r="E56" s="146">
        <f>+E54-E55</f>
        <v>267.58799999999997</v>
      </c>
      <c r="F56" s="217"/>
      <c r="G56" s="217"/>
      <c r="K56" s="77"/>
      <c r="L56" s="77"/>
    </row>
    <row r="57" spans="1:12" s="89" customFormat="1" x14ac:dyDescent="0.25">
      <c r="A57" s="217"/>
      <c r="B57" s="177" t="s">
        <v>89</v>
      </c>
      <c r="C57" s="7">
        <v>107.639</v>
      </c>
      <c r="D57" s="88"/>
      <c r="E57" s="211">
        <v>128.80000000000001</v>
      </c>
      <c r="F57" s="217"/>
      <c r="G57" s="217"/>
      <c r="H57" s="77"/>
      <c r="K57" s="77"/>
      <c r="L57" s="77"/>
    </row>
    <row r="58" spans="1:12" x14ac:dyDescent="0.25">
      <c r="A58" s="215"/>
      <c r="B58" s="177" t="s">
        <v>90</v>
      </c>
      <c r="C58" s="3">
        <v>243.084</v>
      </c>
      <c r="D58" s="88"/>
      <c r="E58" s="15">
        <v>221.91200000000001</v>
      </c>
      <c r="F58" s="215"/>
      <c r="G58" s="215"/>
      <c r="H58" s="89"/>
    </row>
    <row r="59" spans="1:12" s="89" customFormat="1" x14ac:dyDescent="0.2">
      <c r="A59" s="217"/>
      <c r="B59" s="178" t="s">
        <v>91</v>
      </c>
      <c r="C59" s="90">
        <f>+C56-C57-C58</f>
        <v>-204.98799999999989</v>
      </c>
      <c r="D59" s="91"/>
      <c r="E59" s="146">
        <f>+E56-E57-E58</f>
        <v>-83.124000000000052</v>
      </c>
      <c r="F59" s="217"/>
      <c r="G59" s="217"/>
      <c r="K59" s="77"/>
      <c r="L59" s="77"/>
    </row>
    <row r="60" spans="1:12" s="89" customFormat="1" x14ac:dyDescent="0.2">
      <c r="A60" s="217"/>
      <c r="B60" s="177" t="s">
        <v>49</v>
      </c>
      <c r="C60" s="6"/>
      <c r="D60" s="91"/>
      <c r="E60" s="212"/>
      <c r="F60" s="217"/>
      <c r="G60" s="217"/>
      <c r="H60" s="77"/>
      <c r="K60" s="92"/>
      <c r="L60" s="93"/>
    </row>
    <row r="61" spans="1:12" x14ac:dyDescent="0.2">
      <c r="A61" s="215"/>
      <c r="B61" s="177" t="s">
        <v>88</v>
      </c>
      <c r="C61" s="3">
        <v>20.45</v>
      </c>
      <c r="D61" s="91"/>
      <c r="E61" s="213">
        <v>15.286</v>
      </c>
      <c r="F61" s="215"/>
      <c r="G61" s="215"/>
    </row>
    <row r="62" spans="1:12" x14ac:dyDescent="0.25">
      <c r="A62" s="215"/>
      <c r="B62" s="177" t="s">
        <v>48</v>
      </c>
      <c r="C62" s="94">
        <f>C63-C64</f>
        <v>-6.3529999999999998</v>
      </c>
      <c r="D62" s="91"/>
      <c r="E62" s="150">
        <f>E63-E64</f>
        <v>-2.508</v>
      </c>
      <c r="F62" s="215"/>
      <c r="G62" s="215"/>
    </row>
    <row r="63" spans="1:12" x14ac:dyDescent="0.2">
      <c r="A63" s="215"/>
      <c r="B63" s="179" t="s">
        <v>47</v>
      </c>
      <c r="C63" s="1">
        <v>4.9589999999999996</v>
      </c>
      <c r="D63" s="88"/>
      <c r="E63" s="151">
        <v>1.6020000000000001</v>
      </c>
      <c r="F63" s="215"/>
      <c r="G63" s="215"/>
    </row>
    <row r="64" spans="1:12" x14ac:dyDescent="0.25">
      <c r="A64" s="215"/>
      <c r="B64" s="179" t="s">
        <v>46</v>
      </c>
      <c r="C64" s="2">
        <v>11.311999999999999</v>
      </c>
      <c r="D64" s="88"/>
      <c r="E64" s="152">
        <v>4.1100000000000003</v>
      </c>
      <c r="F64" s="215"/>
      <c r="G64" s="215"/>
      <c r="H64" s="89"/>
    </row>
    <row r="65" spans="1:12" s="89" customFormat="1" x14ac:dyDescent="0.25">
      <c r="A65" s="217"/>
      <c r="B65" s="178" t="s">
        <v>45</v>
      </c>
      <c r="C65" s="90">
        <f>+C59+C60+C61+C62</f>
        <v>-190.89099999999991</v>
      </c>
      <c r="D65" s="91"/>
      <c r="E65" s="146">
        <f>+E59+E60+E61+E62</f>
        <v>-70.346000000000046</v>
      </c>
      <c r="F65" s="217"/>
      <c r="G65" s="217"/>
      <c r="H65" s="77"/>
      <c r="K65" s="77"/>
      <c r="L65" s="77"/>
    </row>
    <row r="66" spans="1:12" x14ac:dyDescent="0.2">
      <c r="A66" s="215"/>
      <c r="B66" s="177" t="s">
        <v>44</v>
      </c>
      <c r="C66" s="3"/>
      <c r="D66" s="91"/>
      <c r="E66" s="153"/>
      <c r="F66" s="215"/>
      <c r="G66" s="215"/>
      <c r="H66" s="89"/>
    </row>
    <row r="67" spans="1:12" s="89" customFormat="1" x14ac:dyDescent="0.2">
      <c r="A67" s="217"/>
      <c r="B67" s="178" t="s">
        <v>43</v>
      </c>
      <c r="C67" s="90">
        <f>C65-C66</f>
        <v>-190.89099999999991</v>
      </c>
      <c r="D67" s="91"/>
      <c r="E67" s="146">
        <f>E65-E66</f>
        <v>-70.346000000000046</v>
      </c>
      <c r="F67" s="217"/>
      <c r="G67" s="217"/>
      <c r="H67" s="77"/>
      <c r="K67" s="77"/>
      <c r="L67" s="77"/>
    </row>
    <row r="68" spans="1:12" s="89" customFormat="1" ht="24" x14ac:dyDescent="0.25">
      <c r="A68" s="217"/>
      <c r="B68" s="180" t="s">
        <v>140</v>
      </c>
      <c r="C68" s="109"/>
      <c r="D68" s="91"/>
      <c r="E68" s="154"/>
      <c r="F68" s="217"/>
      <c r="G68" s="217"/>
      <c r="H68" s="77"/>
      <c r="K68" s="77"/>
      <c r="L68" s="77"/>
    </row>
    <row r="69" spans="1:12" ht="16.5" customHeight="1" x14ac:dyDescent="0.2">
      <c r="A69" s="215"/>
      <c r="B69" s="155"/>
      <c r="C69" s="91"/>
      <c r="D69" s="91"/>
      <c r="E69" s="155"/>
      <c r="F69" s="215"/>
      <c r="G69" s="215"/>
    </row>
    <row r="70" spans="1:12" ht="12.75" thickBot="1" x14ac:dyDescent="0.25">
      <c r="A70" s="215"/>
      <c r="B70" s="176" t="s">
        <v>42</v>
      </c>
      <c r="C70" s="95">
        <v>42369</v>
      </c>
      <c r="D70" s="86"/>
      <c r="E70" s="95">
        <v>42735</v>
      </c>
      <c r="F70" s="215"/>
      <c r="G70" s="215"/>
    </row>
    <row r="71" spans="1:12" x14ac:dyDescent="0.2">
      <c r="A71" s="215"/>
      <c r="B71" s="181" t="s">
        <v>41</v>
      </c>
      <c r="C71" s="1">
        <v>22.25</v>
      </c>
      <c r="D71" s="91"/>
      <c r="E71" s="144">
        <v>20.289000000000001</v>
      </c>
      <c r="F71" s="215"/>
      <c r="G71" s="215"/>
    </row>
    <row r="72" spans="1:12" x14ac:dyDescent="0.2">
      <c r="A72" s="215"/>
      <c r="B72" s="181" t="s">
        <v>40</v>
      </c>
      <c r="C72" s="4">
        <v>12520.736999999999</v>
      </c>
      <c r="D72" s="91"/>
      <c r="E72" s="159">
        <v>12386.554</v>
      </c>
      <c r="F72" s="215"/>
      <c r="G72" s="215"/>
    </row>
    <row r="73" spans="1:12" x14ac:dyDescent="0.2">
      <c r="A73" s="215"/>
      <c r="B73" s="181" t="s">
        <v>39</v>
      </c>
      <c r="C73" s="4"/>
      <c r="D73" s="91"/>
      <c r="E73" s="159"/>
      <c r="F73" s="215"/>
      <c r="G73" s="215"/>
    </row>
    <row r="74" spans="1:12" x14ac:dyDescent="0.2">
      <c r="A74" s="215"/>
      <c r="B74" s="181" t="s">
        <v>38</v>
      </c>
      <c r="C74" s="4"/>
      <c r="D74" s="91"/>
      <c r="E74" s="159"/>
      <c r="F74" s="215"/>
      <c r="G74" s="215"/>
    </row>
    <row r="75" spans="1:12" x14ac:dyDescent="0.2">
      <c r="A75" s="215"/>
      <c r="B75" s="181" t="s">
        <v>37</v>
      </c>
      <c r="C75" s="2"/>
      <c r="D75" s="91"/>
      <c r="E75" s="214"/>
      <c r="F75" s="215"/>
      <c r="G75" s="215"/>
      <c r="H75" s="89"/>
    </row>
    <row r="76" spans="1:12" s="89" customFormat="1" x14ac:dyDescent="0.2">
      <c r="A76" s="217"/>
      <c r="B76" s="182" t="s">
        <v>36</v>
      </c>
      <c r="C76" s="96">
        <f>SUM(C71:C75)</f>
        <v>12542.986999999999</v>
      </c>
      <c r="D76" s="91"/>
      <c r="E76" s="156">
        <f>SUM(E71:E75)</f>
        <v>12406.843000000001</v>
      </c>
      <c r="F76" s="217"/>
      <c r="G76" s="217"/>
      <c r="H76" s="77"/>
      <c r="K76" s="77"/>
      <c r="L76" s="77"/>
    </row>
    <row r="77" spans="1:12" ht="7.5" customHeight="1" x14ac:dyDescent="0.2">
      <c r="A77" s="215"/>
      <c r="B77" s="155"/>
      <c r="C77" s="97"/>
      <c r="D77" s="98"/>
      <c r="E77" s="157"/>
      <c r="F77" s="215"/>
      <c r="G77" s="215"/>
    </row>
    <row r="78" spans="1:12" ht="11.25" customHeight="1" x14ac:dyDescent="0.25">
      <c r="A78" s="215"/>
      <c r="B78" s="183" t="s">
        <v>35</v>
      </c>
      <c r="C78" s="1">
        <v>77.503</v>
      </c>
      <c r="D78" s="98"/>
      <c r="E78" s="151">
        <v>64.516000000000005</v>
      </c>
      <c r="F78" s="215"/>
      <c r="G78" s="215"/>
    </row>
    <row r="79" spans="1:12" x14ac:dyDescent="0.2">
      <c r="A79" s="215"/>
      <c r="B79" s="184" t="s">
        <v>34</v>
      </c>
      <c r="C79" s="4">
        <v>90.465000000000003</v>
      </c>
      <c r="D79" s="98"/>
      <c r="E79" s="16">
        <v>169.744</v>
      </c>
      <c r="F79" s="215"/>
      <c r="G79" s="215"/>
    </row>
    <row r="80" spans="1:12" x14ac:dyDescent="0.2">
      <c r="A80" s="215"/>
      <c r="B80" s="185" t="s">
        <v>33</v>
      </c>
      <c r="C80" s="4">
        <v>1027.924</v>
      </c>
      <c r="D80" s="98"/>
      <c r="E80" s="16">
        <v>727.92399999999998</v>
      </c>
      <c r="F80" s="215"/>
      <c r="G80" s="215"/>
    </row>
    <row r="81" spans="1:12" x14ac:dyDescent="0.25">
      <c r="A81" s="215"/>
      <c r="B81" s="185" t="s">
        <v>32</v>
      </c>
      <c r="C81" s="2">
        <v>231.37100000000001</v>
      </c>
      <c r="D81" s="98"/>
      <c r="E81" s="152">
        <v>382.315</v>
      </c>
      <c r="F81" s="215"/>
      <c r="G81" s="215"/>
      <c r="H81" s="89"/>
    </row>
    <row r="82" spans="1:12" s="89" customFormat="1" ht="10.5" customHeight="1" x14ac:dyDescent="0.2">
      <c r="A82" s="217"/>
      <c r="B82" s="182" t="s">
        <v>31</v>
      </c>
      <c r="C82" s="96">
        <f>SUM(C78:C81)</f>
        <v>1427.2630000000001</v>
      </c>
      <c r="D82" s="91"/>
      <c r="E82" s="156">
        <f>SUM(E78:E81)</f>
        <v>1344.499</v>
      </c>
      <c r="F82" s="217"/>
      <c r="G82" s="217"/>
      <c r="K82" s="77"/>
      <c r="L82" s="77"/>
    </row>
    <row r="83" spans="1:12" s="89" customFormat="1" ht="10.5" customHeight="1" x14ac:dyDescent="0.2">
      <c r="A83" s="217"/>
      <c r="B83" s="182"/>
      <c r="C83" s="96"/>
      <c r="D83" s="91"/>
      <c r="E83" s="156"/>
      <c r="F83" s="217"/>
      <c r="G83" s="217"/>
      <c r="K83" s="77"/>
      <c r="L83" s="77"/>
    </row>
    <row r="84" spans="1:12" s="89" customFormat="1" ht="10.5" customHeight="1" x14ac:dyDescent="0.25">
      <c r="A84" s="217"/>
      <c r="B84" s="182" t="s">
        <v>92</v>
      </c>
      <c r="C84" s="4"/>
      <c r="D84" s="91"/>
      <c r="E84" s="158">
        <v>20.271999999999998</v>
      </c>
      <c r="F84" s="217"/>
      <c r="G84" s="217"/>
      <c r="K84" s="77"/>
      <c r="L84" s="77"/>
    </row>
    <row r="85" spans="1:12" s="89" customFormat="1" ht="10.5" customHeight="1" x14ac:dyDescent="0.2">
      <c r="A85" s="217"/>
      <c r="B85" s="182"/>
      <c r="C85" s="96"/>
      <c r="D85" s="91"/>
      <c r="E85" s="156"/>
      <c r="F85" s="217"/>
      <c r="G85" s="217"/>
      <c r="K85" s="77"/>
      <c r="L85" s="77"/>
    </row>
    <row r="86" spans="1:12" s="89" customFormat="1" x14ac:dyDescent="0.2">
      <c r="A86" s="217"/>
      <c r="B86" s="182" t="s">
        <v>30</v>
      </c>
      <c r="C86" s="4"/>
      <c r="D86" s="91"/>
      <c r="E86" s="16"/>
      <c r="F86" s="217"/>
      <c r="G86" s="217"/>
      <c r="H86" s="77"/>
      <c r="K86" s="77"/>
      <c r="L86" s="77"/>
    </row>
    <row r="87" spans="1:12" ht="7.5" customHeight="1" x14ac:dyDescent="0.2">
      <c r="A87" s="215"/>
      <c r="B87" s="155"/>
      <c r="C87" s="97"/>
      <c r="D87" s="91"/>
      <c r="E87" s="157"/>
      <c r="F87" s="215"/>
      <c r="G87" s="215"/>
      <c r="H87" s="89"/>
    </row>
    <row r="88" spans="1:12" s="89" customFormat="1" x14ac:dyDescent="0.25">
      <c r="A88" s="217"/>
      <c r="B88" s="186" t="s">
        <v>29</v>
      </c>
      <c r="C88" s="96">
        <f>SUM(C76,C82,C84,C86)</f>
        <v>13970.25</v>
      </c>
      <c r="D88" s="91"/>
      <c r="E88" s="156">
        <f>SUM(E76,E82,E84,E86)</f>
        <v>13771.614000000001</v>
      </c>
      <c r="F88" s="217"/>
      <c r="G88" s="217"/>
      <c r="H88" s="77"/>
      <c r="K88" s="77"/>
      <c r="L88" s="77"/>
    </row>
    <row r="89" spans="1:12" x14ac:dyDescent="0.2">
      <c r="A89" s="215"/>
      <c r="B89" s="187"/>
      <c r="C89" s="97"/>
      <c r="D89" s="91"/>
      <c r="E89" s="157"/>
      <c r="F89" s="215"/>
      <c r="G89" s="215"/>
      <c r="H89" s="89"/>
    </row>
    <row r="90" spans="1:12" s="89" customFormat="1" ht="24.75" customHeight="1" x14ac:dyDescent="0.25">
      <c r="A90" s="217"/>
      <c r="B90" s="188" t="s">
        <v>154</v>
      </c>
      <c r="C90" s="4">
        <v>5681.2969999999996</v>
      </c>
      <c r="D90" s="91"/>
      <c r="E90" s="159">
        <v>5681.2969999999996</v>
      </c>
      <c r="F90" s="217"/>
      <c r="G90" s="217"/>
      <c r="K90" s="77"/>
      <c r="L90" s="77"/>
    </row>
    <row r="91" spans="1:12" s="89" customFormat="1" x14ac:dyDescent="0.25">
      <c r="A91" s="217"/>
      <c r="B91" s="189" t="s">
        <v>28</v>
      </c>
      <c r="C91" s="4">
        <v>5681.2969999999996</v>
      </c>
      <c r="D91" s="88"/>
      <c r="E91" s="16">
        <v>5681.2969999999996</v>
      </c>
      <c r="F91" s="217"/>
      <c r="G91" s="217"/>
      <c r="K91" s="77"/>
      <c r="L91" s="77"/>
    </row>
    <row r="92" spans="1:12" s="89" customFormat="1" x14ac:dyDescent="0.25">
      <c r="A92" s="217"/>
      <c r="B92" s="188" t="s">
        <v>27</v>
      </c>
      <c r="C92" s="4"/>
      <c r="D92" s="91"/>
      <c r="E92" s="158"/>
      <c r="F92" s="217"/>
      <c r="G92" s="217"/>
      <c r="K92" s="77"/>
      <c r="L92" s="77"/>
    </row>
    <row r="93" spans="1:12" s="89" customFormat="1" x14ac:dyDescent="0.25">
      <c r="A93" s="217"/>
      <c r="B93" s="188" t="s">
        <v>87</v>
      </c>
      <c r="C93" s="4"/>
      <c r="D93" s="91"/>
      <c r="E93" s="159"/>
      <c r="F93" s="217"/>
      <c r="G93" s="217"/>
      <c r="K93" s="77"/>
      <c r="L93" s="77"/>
    </row>
    <row r="94" spans="1:12" s="89" customFormat="1" x14ac:dyDescent="0.2">
      <c r="A94" s="217"/>
      <c r="B94" s="188" t="s">
        <v>26</v>
      </c>
      <c r="C94" s="4"/>
      <c r="D94" s="91"/>
      <c r="E94" s="159"/>
      <c r="F94" s="217"/>
      <c r="G94" s="217"/>
      <c r="K94" s="77"/>
      <c r="L94" s="77"/>
    </row>
    <row r="95" spans="1:12" s="89" customFormat="1" x14ac:dyDescent="0.2">
      <c r="A95" s="217"/>
      <c r="B95" s="188" t="s">
        <v>25</v>
      </c>
      <c r="C95" s="4"/>
      <c r="D95" s="91"/>
      <c r="E95" s="159"/>
      <c r="F95" s="217"/>
      <c r="G95" s="217"/>
      <c r="K95" s="77"/>
      <c r="L95" s="77"/>
    </row>
    <row r="96" spans="1:12" s="89" customFormat="1" x14ac:dyDescent="0.25">
      <c r="A96" s="217"/>
      <c r="B96" s="189" t="s">
        <v>24</v>
      </c>
      <c r="C96" s="4"/>
      <c r="D96" s="91"/>
      <c r="E96" s="159"/>
      <c r="F96" s="217"/>
      <c r="G96" s="217"/>
      <c r="K96" s="77"/>
      <c r="L96" s="77"/>
    </row>
    <row r="97" spans="1:12" s="89" customFormat="1" x14ac:dyDescent="0.2">
      <c r="A97" s="217"/>
      <c r="B97" s="188" t="s">
        <v>23</v>
      </c>
      <c r="C97" s="4">
        <v>-438.63299999999998</v>
      </c>
      <c r="D97" s="91"/>
      <c r="E97" s="159">
        <v>-508.98</v>
      </c>
      <c r="F97" s="217"/>
      <c r="G97" s="215"/>
      <c r="K97" s="77"/>
      <c r="L97" s="77"/>
    </row>
    <row r="98" spans="1:12" s="89" customFormat="1" ht="37.5" customHeight="1" x14ac:dyDescent="0.25">
      <c r="A98" s="217"/>
      <c r="B98" s="188" t="s">
        <v>141</v>
      </c>
      <c r="C98" s="15"/>
      <c r="D98" s="99"/>
      <c r="E98" s="145"/>
      <c r="F98" s="217"/>
      <c r="G98" s="215"/>
      <c r="K98" s="77"/>
      <c r="L98" s="77"/>
    </row>
    <row r="99" spans="1:12" s="89" customFormat="1" x14ac:dyDescent="0.2">
      <c r="A99" s="217"/>
      <c r="B99" s="178" t="s">
        <v>22</v>
      </c>
      <c r="C99" s="96">
        <f>SUM(C90,C92:C95,C97:C97)</f>
        <v>5242.6639999999998</v>
      </c>
      <c r="D99" s="91"/>
      <c r="E99" s="156">
        <f>SUM(E90,E92:E95,E97:E97)</f>
        <v>5172.3169999999991</v>
      </c>
      <c r="F99" s="217"/>
      <c r="G99" s="217"/>
      <c r="H99" s="77"/>
      <c r="K99" s="77"/>
      <c r="L99" s="77"/>
    </row>
    <row r="100" spans="1:12" ht="7.5" customHeight="1" x14ac:dyDescent="0.2">
      <c r="A100" s="215"/>
      <c r="B100" s="177"/>
      <c r="C100" s="97"/>
      <c r="D100" s="91"/>
      <c r="E100" s="157"/>
      <c r="F100" s="215"/>
      <c r="G100" s="215"/>
      <c r="H100" s="89"/>
    </row>
    <row r="101" spans="1:12" s="89" customFormat="1" x14ac:dyDescent="0.2">
      <c r="A101" s="217"/>
      <c r="B101" s="178" t="s">
        <v>21</v>
      </c>
      <c r="C101" s="70">
        <v>8602.0920000000006</v>
      </c>
      <c r="D101" s="91"/>
      <c r="E101" s="158">
        <v>8154.9930000000004</v>
      </c>
      <c r="F101" s="217"/>
      <c r="G101" s="217"/>
      <c r="K101" s="77"/>
      <c r="L101" s="77"/>
    </row>
    <row r="102" spans="1:12" s="89" customFormat="1" x14ac:dyDescent="0.2">
      <c r="A102" s="217"/>
      <c r="B102" s="178"/>
      <c r="C102" s="97"/>
      <c r="D102" s="91"/>
      <c r="E102" s="157"/>
      <c r="F102" s="217"/>
      <c r="G102" s="217"/>
      <c r="K102" s="77"/>
      <c r="L102" s="77"/>
    </row>
    <row r="103" spans="1:12" s="89" customFormat="1" x14ac:dyDescent="0.25">
      <c r="A103" s="217"/>
      <c r="B103" s="178" t="s">
        <v>93</v>
      </c>
      <c r="C103" s="5"/>
      <c r="D103" s="99"/>
      <c r="E103" s="15"/>
      <c r="F103" s="217"/>
      <c r="G103" s="217"/>
      <c r="H103" s="77"/>
      <c r="K103" s="77"/>
      <c r="L103" s="77"/>
    </row>
    <row r="104" spans="1:12" ht="7.5" customHeight="1" x14ac:dyDescent="0.2">
      <c r="A104" s="215"/>
      <c r="B104" s="177"/>
      <c r="C104" s="97"/>
      <c r="D104" s="91"/>
      <c r="E104" s="157"/>
      <c r="F104" s="215"/>
      <c r="G104" s="215"/>
    </row>
    <row r="105" spans="1:12" x14ac:dyDescent="0.25">
      <c r="A105" s="215"/>
      <c r="B105" s="179" t="s">
        <v>20</v>
      </c>
      <c r="C105" s="16"/>
      <c r="D105" s="99"/>
      <c r="E105" s="158"/>
      <c r="F105" s="215"/>
      <c r="G105" s="215"/>
    </row>
    <row r="106" spans="1:12" x14ac:dyDescent="0.25">
      <c r="A106" s="215"/>
      <c r="B106" s="190" t="s">
        <v>19</v>
      </c>
      <c r="C106" s="70"/>
      <c r="D106" s="99"/>
      <c r="E106" s="16"/>
      <c r="F106" s="215"/>
      <c r="G106" s="215"/>
    </row>
    <row r="107" spans="1:12" x14ac:dyDescent="0.25">
      <c r="A107" s="215"/>
      <c r="B107" s="179" t="s">
        <v>18</v>
      </c>
      <c r="C107" s="16">
        <v>125.494</v>
      </c>
      <c r="D107" s="99"/>
      <c r="E107" s="16">
        <v>430.41300000000001</v>
      </c>
      <c r="F107" s="215"/>
      <c r="G107" s="215"/>
    </row>
    <row r="108" spans="1:12" x14ac:dyDescent="0.25">
      <c r="A108" s="215"/>
      <c r="B108" s="190" t="s">
        <v>17</v>
      </c>
      <c r="C108" s="70"/>
      <c r="D108" s="98"/>
      <c r="E108" s="16"/>
      <c r="F108" s="215"/>
      <c r="G108" s="215"/>
    </row>
    <row r="109" spans="1:12" x14ac:dyDescent="0.25">
      <c r="A109" s="215"/>
      <c r="B109" s="191" t="s">
        <v>16</v>
      </c>
      <c r="C109" s="70">
        <v>125.494</v>
      </c>
      <c r="D109" s="98"/>
      <c r="E109" s="16">
        <v>430.41300000000001</v>
      </c>
      <c r="F109" s="215"/>
      <c r="G109" s="215"/>
      <c r="H109" s="89"/>
    </row>
    <row r="110" spans="1:12" s="89" customFormat="1" x14ac:dyDescent="0.25">
      <c r="A110" s="217"/>
      <c r="B110" s="178" t="s">
        <v>15</v>
      </c>
      <c r="C110" s="96">
        <f>SUM(C105,C107)</f>
        <v>125.494</v>
      </c>
      <c r="D110" s="91"/>
      <c r="E110" s="156">
        <f>SUM(E105,E107)</f>
        <v>430.41300000000001</v>
      </c>
      <c r="F110" s="217"/>
      <c r="G110" s="217"/>
      <c r="K110" s="77"/>
      <c r="L110" s="77"/>
    </row>
    <row r="111" spans="1:12" s="89" customFormat="1" x14ac:dyDescent="0.2">
      <c r="A111" s="217"/>
      <c r="B111" s="178"/>
      <c r="C111" s="96"/>
      <c r="D111" s="91"/>
      <c r="E111" s="156"/>
      <c r="F111" s="217"/>
      <c r="G111" s="217"/>
      <c r="K111" s="77"/>
      <c r="L111" s="77"/>
    </row>
    <row r="112" spans="1:12" s="89" customFormat="1" x14ac:dyDescent="0.25">
      <c r="A112" s="217"/>
      <c r="B112" s="178" t="s">
        <v>94</v>
      </c>
      <c r="C112" s="70"/>
      <c r="D112" s="91"/>
      <c r="E112" s="158">
        <v>13.891</v>
      </c>
      <c r="F112" s="217"/>
      <c r="G112" s="217"/>
      <c r="K112" s="77"/>
      <c r="L112" s="77"/>
    </row>
    <row r="113" spans="1:12" s="89" customFormat="1" ht="7.5" customHeight="1" x14ac:dyDescent="0.2">
      <c r="A113" s="217"/>
      <c r="B113" s="178"/>
      <c r="C113" s="96"/>
      <c r="D113" s="91"/>
      <c r="E113" s="156"/>
      <c r="F113" s="217"/>
      <c r="G113" s="217"/>
      <c r="K113" s="77"/>
      <c r="L113" s="77"/>
    </row>
    <row r="114" spans="1:12" s="89" customFormat="1" x14ac:dyDescent="0.25">
      <c r="A114" s="217"/>
      <c r="B114" s="178" t="s">
        <v>14</v>
      </c>
      <c r="C114" s="69"/>
      <c r="D114" s="91"/>
      <c r="E114" s="158"/>
      <c r="F114" s="217"/>
      <c r="G114" s="217"/>
      <c r="H114" s="77"/>
      <c r="K114" s="77"/>
      <c r="L114" s="77"/>
    </row>
    <row r="115" spans="1:12" ht="7.5" customHeight="1" x14ac:dyDescent="0.2">
      <c r="A115" s="215"/>
      <c r="B115" s="155"/>
      <c r="C115" s="97"/>
      <c r="D115" s="91"/>
      <c r="E115" s="157"/>
      <c r="F115" s="215"/>
      <c r="G115" s="215"/>
      <c r="H115" s="89"/>
    </row>
    <row r="116" spans="1:12" s="89" customFormat="1" x14ac:dyDescent="0.25">
      <c r="A116" s="217"/>
      <c r="B116" s="178" t="s">
        <v>13</v>
      </c>
      <c r="C116" s="96">
        <f>SUM(C99,C101,C103,C110,C112,C114)</f>
        <v>13970.250000000002</v>
      </c>
      <c r="D116" s="91"/>
      <c r="E116" s="156">
        <f>SUM(E99,E101,E103,E110,E112,E114)</f>
        <v>13771.614</v>
      </c>
      <c r="F116" s="217"/>
      <c r="G116" s="217"/>
      <c r="K116" s="77"/>
      <c r="L116" s="77"/>
    </row>
    <row r="117" spans="1:12" s="89" customFormat="1" x14ac:dyDescent="0.2">
      <c r="A117" s="217"/>
      <c r="B117" s="178"/>
      <c r="C117" s="100"/>
      <c r="D117" s="91"/>
      <c r="E117" s="160"/>
      <c r="F117" s="217"/>
      <c r="G117" s="217"/>
      <c r="K117" s="77"/>
      <c r="L117" s="77"/>
    </row>
    <row r="118" spans="1:12" s="89" customFormat="1" x14ac:dyDescent="0.2">
      <c r="A118" s="217"/>
      <c r="B118" s="178" t="s">
        <v>12</v>
      </c>
      <c r="C118" s="101" t="str">
        <f>IF(ROUND((C88-C116)/2,1)=0,"Balansas",C88-C116)</f>
        <v>Balansas</v>
      </c>
      <c r="D118" s="91"/>
      <c r="E118" s="161" t="str">
        <f>IF(ROUND((E88-E116)/2,1)=0,"Balansas",E88-E116)</f>
        <v>Balansas</v>
      </c>
      <c r="F118" s="217"/>
      <c r="G118" s="217"/>
      <c r="H118" s="77"/>
      <c r="K118" s="77"/>
      <c r="L118" s="77"/>
    </row>
    <row r="119" spans="1:12" x14ac:dyDescent="0.2">
      <c r="A119" s="215"/>
      <c r="B119" s="155"/>
      <c r="C119" s="91"/>
      <c r="D119" s="91"/>
      <c r="E119" s="155"/>
      <c r="F119" s="215"/>
      <c r="G119" s="215"/>
    </row>
    <row r="120" spans="1:12" x14ac:dyDescent="0.2">
      <c r="A120" s="215"/>
      <c r="B120" s="155"/>
      <c r="C120" s="91"/>
      <c r="D120" s="91"/>
      <c r="E120" s="155"/>
      <c r="F120" s="215"/>
      <c r="G120" s="215"/>
    </row>
    <row r="121" spans="1:12" x14ac:dyDescent="0.25">
      <c r="A121" s="215"/>
      <c r="B121" s="192" t="s">
        <v>166</v>
      </c>
      <c r="C121" s="110"/>
      <c r="D121" s="99"/>
      <c r="E121" s="162"/>
      <c r="F121" s="215"/>
      <c r="G121" s="215"/>
    </row>
    <row r="122" spans="1:12" x14ac:dyDescent="0.2">
      <c r="A122" s="215"/>
      <c r="B122" s="155"/>
      <c r="C122" s="91"/>
      <c r="D122" s="91"/>
      <c r="E122" s="155"/>
      <c r="F122" s="215"/>
      <c r="G122" s="215"/>
    </row>
    <row r="123" spans="1:12" x14ac:dyDescent="0.2">
      <c r="A123" s="215"/>
      <c r="B123" s="177"/>
      <c r="C123" s="91"/>
      <c r="D123" s="91"/>
      <c r="E123" s="155"/>
      <c r="F123" s="215"/>
      <c r="G123" s="215"/>
    </row>
    <row r="124" spans="1:12" ht="12.75" thickBot="1" x14ac:dyDescent="0.25">
      <c r="A124" s="215"/>
      <c r="B124" s="176" t="s">
        <v>11</v>
      </c>
      <c r="C124" s="86" t="str">
        <f>C53</f>
        <v>2015 metai</v>
      </c>
      <c r="D124" s="86"/>
      <c r="E124" s="86" t="str">
        <f>E53</f>
        <v>2016 metai</v>
      </c>
      <c r="F124" s="215"/>
      <c r="G124" s="215"/>
    </row>
    <row r="125" spans="1:12" x14ac:dyDescent="0.25">
      <c r="A125" s="215"/>
      <c r="B125" s="193" t="s">
        <v>167</v>
      </c>
      <c r="C125" s="119">
        <v>3126</v>
      </c>
      <c r="D125" s="102"/>
      <c r="E125" s="163">
        <v>31.26</v>
      </c>
      <c r="F125" s="215"/>
      <c r="G125" s="215"/>
    </row>
    <row r="126" spans="1:12" x14ac:dyDescent="0.2">
      <c r="A126" s="215"/>
      <c r="B126" s="194"/>
      <c r="C126" s="102"/>
      <c r="D126" s="102"/>
      <c r="E126" s="102"/>
      <c r="F126" s="215"/>
      <c r="G126" s="215"/>
    </row>
    <row r="127" spans="1:12" ht="24" x14ac:dyDescent="0.25">
      <c r="A127" s="215"/>
      <c r="B127" s="195" t="s">
        <v>10</v>
      </c>
      <c r="C127" s="70">
        <v>192.626</v>
      </c>
      <c r="D127" s="91"/>
      <c r="E127" s="158">
        <v>199.73599999999999</v>
      </c>
      <c r="F127" s="215"/>
      <c r="G127" s="215"/>
    </row>
    <row r="128" spans="1:12" ht="9" customHeight="1" x14ac:dyDescent="0.2">
      <c r="A128" s="215"/>
      <c r="B128" s="155"/>
      <c r="C128" s="97"/>
      <c r="D128" s="103"/>
      <c r="E128" s="157"/>
      <c r="F128" s="215"/>
      <c r="G128" s="215"/>
    </row>
    <row r="129" spans="1:7" ht="24" x14ac:dyDescent="0.25">
      <c r="A129" s="215"/>
      <c r="B129" s="196" t="s">
        <v>155</v>
      </c>
      <c r="C129" s="69">
        <v>0</v>
      </c>
      <c r="D129" s="99"/>
      <c r="E129" s="158">
        <v>0</v>
      </c>
      <c r="F129" s="215"/>
      <c r="G129" s="215"/>
    </row>
    <row r="130" spans="1:7" x14ac:dyDescent="0.2">
      <c r="A130" s="215"/>
      <c r="B130" s="155"/>
      <c r="C130" s="103"/>
      <c r="D130" s="103"/>
      <c r="E130" s="13"/>
      <c r="F130" s="215"/>
      <c r="G130" s="215"/>
    </row>
    <row r="131" spans="1:7" ht="12.75" thickBot="1" x14ac:dyDescent="0.25">
      <c r="A131" s="215"/>
      <c r="B131" s="176" t="s">
        <v>9</v>
      </c>
      <c r="C131" s="86" t="str">
        <f>C53</f>
        <v>2015 metai</v>
      </c>
      <c r="D131" s="86"/>
      <c r="E131" s="86" t="str">
        <f>E53</f>
        <v>2016 metai</v>
      </c>
      <c r="F131" s="215"/>
      <c r="G131" s="215"/>
    </row>
    <row r="132" spans="1:7" x14ac:dyDescent="0.25">
      <c r="A132" s="215"/>
      <c r="B132" s="197" t="s">
        <v>192</v>
      </c>
      <c r="C132" s="4">
        <v>63</v>
      </c>
      <c r="D132" s="87"/>
      <c r="E132" s="16">
        <v>64</v>
      </c>
      <c r="F132" s="215"/>
      <c r="G132" s="215"/>
    </row>
    <row r="133" spans="1:7" x14ac:dyDescent="0.25">
      <c r="A133" s="215"/>
      <c r="B133" s="198" t="s">
        <v>156</v>
      </c>
      <c r="C133" s="70">
        <v>2</v>
      </c>
      <c r="D133" s="98"/>
      <c r="E133" s="16">
        <v>4</v>
      </c>
      <c r="F133" s="215"/>
      <c r="G133" s="215"/>
    </row>
    <row r="134" spans="1:7" x14ac:dyDescent="0.25">
      <c r="A134" s="215"/>
      <c r="B134" s="197" t="s">
        <v>193</v>
      </c>
      <c r="C134" s="70">
        <v>63</v>
      </c>
      <c r="D134" s="91"/>
      <c r="E134" s="159">
        <v>64</v>
      </c>
      <c r="F134" s="215"/>
      <c r="G134" s="215"/>
    </row>
    <row r="135" spans="1:7" x14ac:dyDescent="0.25">
      <c r="A135" s="215"/>
      <c r="B135" s="197" t="s">
        <v>194</v>
      </c>
      <c r="C135" s="70">
        <v>493.14</v>
      </c>
      <c r="D135" s="91"/>
      <c r="E135" s="159">
        <v>502.4</v>
      </c>
      <c r="F135" s="215"/>
      <c r="G135" s="215"/>
    </row>
    <row r="136" spans="1:7" ht="25.5" customHeight="1" x14ac:dyDescent="0.25">
      <c r="A136" s="215"/>
      <c r="B136" s="199" t="s">
        <v>8</v>
      </c>
      <c r="C136" s="91"/>
      <c r="D136" s="103"/>
      <c r="E136" s="155"/>
      <c r="F136" s="215"/>
      <c r="G136" s="215"/>
    </row>
    <row r="137" spans="1:7" ht="12" customHeight="1" thickBot="1" x14ac:dyDescent="0.25">
      <c r="A137" s="215"/>
      <c r="B137" s="200"/>
      <c r="C137" s="104"/>
      <c r="D137" s="104"/>
      <c r="E137" s="104"/>
      <c r="F137" s="215"/>
      <c r="G137" s="215"/>
    </row>
    <row r="138" spans="1:7" ht="12" customHeight="1" thickBot="1" x14ac:dyDescent="0.25">
      <c r="A138" s="215"/>
      <c r="B138" s="176" t="s">
        <v>6</v>
      </c>
      <c r="C138" s="86"/>
      <c r="D138" s="86"/>
      <c r="E138" s="86"/>
      <c r="F138" s="215"/>
      <c r="G138" s="215"/>
    </row>
    <row r="139" spans="1:7" ht="86.25" customHeight="1" x14ac:dyDescent="0.25">
      <c r="A139" s="215"/>
      <c r="B139" s="205" t="s">
        <v>5</v>
      </c>
      <c r="C139" s="286" t="s">
        <v>231</v>
      </c>
      <c r="D139" s="286"/>
      <c r="E139" s="287"/>
      <c r="F139" s="215"/>
      <c r="G139" s="215"/>
    </row>
    <row r="140" spans="1:7" x14ac:dyDescent="0.2">
      <c r="A140" s="215"/>
      <c r="B140" s="13"/>
      <c r="C140" s="91"/>
      <c r="D140" s="91"/>
      <c r="E140" s="155"/>
      <c r="F140" s="215"/>
      <c r="G140" s="215"/>
    </row>
    <row r="141" spans="1:7" ht="12.75" thickBot="1" x14ac:dyDescent="0.25">
      <c r="A141" s="215"/>
      <c r="B141" s="219"/>
      <c r="C141" s="105"/>
      <c r="D141" s="105"/>
      <c r="E141" s="105"/>
      <c r="F141" s="215"/>
      <c r="G141" s="215"/>
    </row>
    <row r="142" spans="1:7" ht="13.5" customHeight="1" x14ac:dyDescent="0.2">
      <c r="A142" s="215"/>
      <c r="B142" s="155"/>
      <c r="C142" s="91"/>
      <c r="D142" s="91"/>
      <c r="E142" s="155"/>
      <c r="F142" s="215"/>
      <c r="G142" s="215"/>
    </row>
    <row r="143" spans="1:7" x14ac:dyDescent="0.25">
      <c r="A143" s="215"/>
      <c r="B143" s="206" t="s">
        <v>4</v>
      </c>
      <c r="C143" s="107"/>
      <c r="D143" s="107"/>
      <c r="E143" s="165"/>
      <c r="F143" s="215"/>
      <c r="G143" s="215"/>
    </row>
    <row r="144" spans="1:7" x14ac:dyDescent="0.25">
      <c r="A144" s="215"/>
      <c r="B144" s="155" t="s">
        <v>3</v>
      </c>
      <c r="C144" s="292">
        <v>43585</v>
      </c>
      <c r="D144" s="292"/>
      <c r="E144" s="292"/>
      <c r="F144" s="215"/>
      <c r="G144" s="215"/>
    </row>
    <row r="145" spans="1:7" x14ac:dyDescent="0.25">
      <c r="A145" s="215"/>
      <c r="B145" s="155" t="s">
        <v>2</v>
      </c>
      <c r="C145" s="293" t="s">
        <v>221</v>
      </c>
      <c r="D145" s="293"/>
      <c r="E145" s="293"/>
      <c r="F145" s="215"/>
      <c r="G145" s="215"/>
    </row>
    <row r="146" spans="1:7" x14ac:dyDescent="0.25">
      <c r="A146" s="215"/>
      <c r="B146" s="207" t="s">
        <v>1</v>
      </c>
      <c r="C146" s="284" t="s">
        <v>222</v>
      </c>
      <c r="D146" s="284"/>
      <c r="E146" s="284"/>
      <c r="F146" s="215"/>
      <c r="G146" s="215"/>
    </row>
    <row r="147" spans="1:7" ht="30" customHeight="1" x14ac:dyDescent="0.25">
      <c r="A147" s="215"/>
      <c r="B147" s="208" t="s">
        <v>0</v>
      </c>
      <c r="C147" s="304"/>
      <c r="D147" s="304"/>
      <c r="E147" s="285"/>
      <c r="F147" s="215"/>
      <c r="G147" s="215"/>
    </row>
    <row r="148" spans="1:7" ht="1.95" customHeight="1" x14ac:dyDescent="0.2">
      <c r="A148" s="215"/>
      <c r="B148" s="215"/>
      <c r="C148" s="215"/>
      <c r="D148" s="215"/>
      <c r="E148" s="218"/>
      <c r="F148" s="209"/>
      <c r="G148" s="209"/>
    </row>
    <row r="149" spans="1:7" ht="8.25" customHeight="1" x14ac:dyDescent="0.2">
      <c r="A149" s="215"/>
      <c r="B149" s="215"/>
      <c r="C149" s="215"/>
      <c r="D149" s="215"/>
      <c r="E149" s="215"/>
      <c r="F149" s="215"/>
      <c r="G149" s="215"/>
    </row>
  </sheetData>
  <sheetProtection algorithmName="SHA-512" hashValue="5u1KwjXT6iiSvTNwnpWQvXmV8AW2Z1M9ctnM+Bz6J+av5zxuiJNM9xGmcAc34+isbrLDV86aazHVap2qeeon9Q==" saltValue="M0Vz4pHvqVzS9o0YAxHmJA==" spinCount="100000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E118 C118">
    <cfRule type="cellIs" dxfId="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/>
    <dataValidation allowBlank="1" showErrorMessage="1" prompt="Nurodykite pilną įmonės pavadinimą, pvz. Akcinė bendrovė „Pavyzdys“ ar Valstybės įmonė „Pavyzdys“" sqref="C9:E9"/>
    <dataValidation type="whole" allowBlank="1" showErrorMessage="1" prompt="Nurodykite identifikacinį numerį (juridinio asmens kodą)" sqref="D27:E27 C27:C28">
      <formula1>0</formula1>
      <formula2>9999999999999990000</formula2>
    </dataValidation>
    <dataValidation allowBlank="1" showErrorMessage="1" prompt="Nurodykite įmonės teisinę formą (AB, UAB, VĮ), pasirinkdami iš sąrašo" sqref="C10:E10"/>
    <dataValidation allowBlank="1" showErrorMessage="1" prompt="Nurodykite įmonės teisinį statusą. Jei neatitinka nei vieno iš pateiktų sąraše, pasirinkite „-“" sqref="C14:E14"/>
    <dataValidation allowBlank="1" showErrorMessage="1" sqref="B51:B52"/>
    <dataValidation allowBlank="1" showErrorMessage="1" prompt="Nurodykite įmonės direktoriaus (generalinio direktoriaus) vardą ir pavardę. VĮ miškų urėdijų prašome nurodyti miškų urėdo vardą ir pavardę. Pareigų nurodyti nereikia." sqref="C31:E31"/>
    <dataValidation allowBlank="1" showErrorMessage="1" prompt="Nurodykite įmonės vyr. finansininko (vyr. buhalterio) vardą ir pavardę. Pareigų nurodyti nereikia." sqref="C32:E32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00"/>
  <sheetViews>
    <sheetView view="pageBreakPreview" topLeftCell="A55" zoomScale="60" zoomScaleNormal="80" workbookViewId="0">
      <selection activeCell="K45" sqref="K45"/>
    </sheetView>
  </sheetViews>
  <sheetFormatPr defaultColWidth="9.109375" defaultRowHeight="14.4" x14ac:dyDescent="0.3"/>
  <cols>
    <col min="1" max="1" width="1.44140625" style="21" customWidth="1"/>
    <col min="2" max="2" width="1.6640625" style="21" customWidth="1"/>
    <col min="3" max="3" width="7.33203125" style="21" customWidth="1"/>
    <col min="4" max="4" width="30.5546875" style="21" customWidth="1"/>
    <col min="5" max="5" width="38.33203125" style="21" customWidth="1"/>
    <col min="6" max="6" width="13.6640625" style="21" customWidth="1"/>
    <col min="7" max="8" width="2.6640625" style="21" customWidth="1"/>
    <col min="9" max="9" width="7.33203125" style="21" customWidth="1"/>
    <col min="10" max="10" width="30.5546875" style="21" customWidth="1"/>
    <col min="11" max="11" width="38.33203125" style="21" customWidth="1"/>
    <col min="12" max="12" width="13.6640625" style="21" customWidth="1"/>
    <col min="13" max="13" width="2.6640625" style="21" customWidth="1"/>
    <col min="14" max="14" width="3.6640625" style="21" customWidth="1"/>
    <col min="15" max="15" width="9.109375" style="21" hidden="1" customWidth="1"/>
    <col min="16" max="16384" width="9.109375" style="21"/>
  </cols>
  <sheetData>
    <row r="1" spans="2:15" ht="9" customHeight="1" x14ac:dyDescent="0.25">
      <c r="C1" s="223"/>
      <c r="D1" s="224"/>
      <c r="E1" s="224"/>
      <c r="F1" s="224"/>
      <c r="G1" s="224"/>
      <c r="H1" s="224"/>
      <c r="I1" s="224"/>
      <c r="J1" s="224"/>
      <c r="K1" s="224"/>
      <c r="L1" s="224"/>
      <c r="M1" s="225"/>
    </row>
    <row r="2" spans="2:15" ht="12" customHeight="1" x14ac:dyDescent="0.25">
      <c r="B2" s="24"/>
      <c r="C2" s="226"/>
      <c r="D2" s="227"/>
      <c r="E2" s="227"/>
      <c r="F2" s="228"/>
      <c r="G2" s="228"/>
      <c r="H2" s="229"/>
      <c r="I2" s="230"/>
      <c r="J2" s="227"/>
      <c r="K2" s="227"/>
      <c r="L2" s="228"/>
      <c r="M2" s="228"/>
    </row>
    <row r="3" spans="2:15" ht="28.5" customHeight="1" x14ac:dyDescent="0.3">
      <c r="B3" s="24"/>
      <c r="C3" s="231"/>
      <c r="D3" s="23"/>
      <c r="E3" s="23"/>
      <c r="F3" s="23"/>
      <c r="G3" s="23"/>
      <c r="H3" s="26"/>
      <c r="I3" s="23"/>
      <c r="J3" s="23"/>
      <c r="K3" s="357" t="s">
        <v>202</v>
      </c>
      <c r="L3" s="358"/>
      <c r="M3" s="57"/>
    </row>
    <row r="4" spans="2:15" ht="15" customHeight="1" x14ac:dyDescent="0.25">
      <c r="B4" s="24"/>
      <c r="C4" s="231"/>
      <c r="D4" s="23"/>
      <c r="E4" s="23"/>
      <c r="F4" s="23"/>
      <c r="G4" s="23"/>
      <c r="H4" s="26"/>
      <c r="I4" s="23"/>
      <c r="J4" s="23"/>
      <c r="K4" s="127" t="s">
        <v>204</v>
      </c>
      <c r="L4" s="126"/>
      <c r="M4" s="57"/>
    </row>
    <row r="5" spans="2:15" ht="15" customHeight="1" x14ac:dyDescent="0.25">
      <c r="B5" s="24"/>
      <c r="C5" s="231"/>
      <c r="D5" s="23"/>
      <c r="E5" s="23"/>
      <c r="F5" s="23"/>
      <c r="G5" s="23"/>
      <c r="H5" s="26"/>
      <c r="I5" s="23"/>
      <c r="J5" s="23"/>
      <c r="K5" s="23"/>
      <c r="L5" s="57"/>
      <c r="M5" s="57"/>
    </row>
    <row r="6" spans="2:15" ht="15" customHeight="1" x14ac:dyDescent="0.3">
      <c r="B6" s="24"/>
      <c r="C6" s="366" t="s">
        <v>210</v>
      </c>
      <c r="D6" s="367"/>
      <c r="E6" s="367"/>
      <c r="F6" s="367"/>
      <c r="G6" s="367"/>
      <c r="H6" s="367"/>
      <c r="I6" s="367"/>
      <c r="J6" s="367"/>
      <c r="K6" s="367"/>
      <c r="L6" s="367"/>
      <c r="M6" s="368"/>
    </row>
    <row r="7" spans="2:15" ht="15" customHeight="1" x14ac:dyDescent="0.25">
      <c r="B7" s="24"/>
      <c r="C7" s="231"/>
      <c r="D7" s="23"/>
      <c r="E7" s="23"/>
      <c r="F7" s="23"/>
      <c r="G7" s="23"/>
      <c r="H7" s="26"/>
      <c r="I7" s="23"/>
      <c r="J7" s="23"/>
      <c r="K7" s="23"/>
      <c r="L7" s="57"/>
      <c r="M7" s="57"/>
    </row>
    <row r="8" spans="2:15" ht="15" x14ac:dyDescent="0.25">
      <c r="B8" s="24"/>
      <c r="C8" s="232"/>
      <c r="D8" s="23"/>
      <c r="E8" s="23"/>
      <c r="F8" s="23"/>
      <c r="G8" s="23"/>
      <c r="H8" s="26"/>
      <c r="I8" s="23"/>
      <c r="J8" s="23"/>
      <c r="K8" s="23"/>
      <c r="L8" s="23"/>
      <c r="M8" s="57"/>
    </row>
    <row r="9" spans="2:15" ht="15" thickBot="1" x14ac:dyDescent="0.35">
      <c r="B9" s="24"/>
      <c r="C9" s="363" t="s">
        <v>86</v>
      </c>
      <c r="D9" s="364"/>
      <c r="E9" s="361" t="str">
        <f>'Finansiniai duomenys(2017-2018)'!C8</f>
        <v>Uždaroji akcinė bendrovė "Rokišio vandenys'</v>
      </c>
      <c r="F9" s="361"/>
      <c r="G9" s="361"/>
      <c r="H9" s="361"/>
      <c r="I9" s="361"/>
      <c r="J9" s="361"/>
      <c r="K9" s="23"/>
      <c r="L9" s="23"/>
      <c r="M9" s="57"/>
    </row>
    <row r="10" spans="2:15" ht="15" thickBot="1" x14ac:dyDescent="0.35">
      <c r="B10" s="24"/>
      <c r="C10" s="363" t="s">
        <v>85</v>
      </c>
      <c r="D10" s="364"/>
      <c r="E10" s="365" t="str">
        <f>'Finansiniai duomenys(2017-2018)'!C9</f>
        <v>Uždaroji akcinė bendrovė (UAB)</v>
      </c>
      <c r="F10" s="365"/>
      <c r="G10" s="365"/>
      <c r="H10" s="365"/>
      <c r="I10" s="365"/>
      <c r="J10" s="365"/>
      <c r="K10" s="23"/>
      <c r="L10" s="23"/>
      <c r="M10" s="57"/>
    </row>
    <row r="11" spans="2:15" ht="15" thickBot="1" x14ac:dyDescent="0.35">
      <c r="B11" s="24"/>
      <c r="C11" s="363" t="s">
        <v>69</v>
      </c>
      <c r="D11" s="364"/>
      <c r="E11" s="365">
        <f>'Finansiniai duomenys(2017-2018)'!C11</f>
        <v>173741535</v>
      </c>
      <c r="F11" s="365"/>
      <c r="G11" s="365"/>
      <c r="H11" s="365"/>
      <c r="I11" s="365"/>
      <c r="J11" s="365"/>
      <c r="K11" s="23"/>
      <c r="L11" s="23"/>
      <c r="M11" s="57"/>
    </row>
    <row r="12" spans="2:15" ht="15" thickBot="1" x14ac:dyDescent="0.35">
      <c r="B12" s="24"/>
      <c r="C12" s="233" t="s">
        <v>112</v>
      </c>
      <c r="D12" s="131"/>
      <c r="E12" s="361" t="str">
        <f>'Finansiniai duomenys(2017-2018)'!C13</f>
        <v xml:space="preserve">Komunalinės paslaugos: vanduo (nurodyti laukelyje žemiau, ar įmonė tik nuomoja infrastruktūrą, ar pati teikia paslaugas galutiniams vartotojams) </v>
      </c>
      <c r="F12" s="361"/>
      <c r="G12" s="361"/>
      <c r="H12" s="361"/>
      <c r="I12" s="361"/>
      <c r="J12" s="361"/>
      <c r="K12" s="23"/>
      <c r="L12" s="23"/>
      <c r="M12" s="57"/>
    </row>
    <row r="13" spans="2:15" ht="15.75" thickBot="1" x14ac:dyDescent="0.3">
      <c r="B13" s="24"/>
      <c r="C13" s="233"/>
      <c r="D13" s="131"/>
      <c r="E13" s="362" t="str">
        <f>'Finansiniai duomenys(2017-2018)'!C14</f>
        <v>Pati</v>
      </c>
      <c r="F13" s="362"/>
      <c r="G13" s="362"/>
      <c r="H13" s="362"/>
      <c r="I13" s="362"/>
      <c r="J13" s="362"/>
      <c r="K13" s="23"/>
      <c r="L13" s="23"/>
      <c r="M13" s="57"/>
    </row>
    <row r="14" spans="2:15" ht="27" customHeight="1" x14ac:dyDescent="0.3">
      <c r="B14" s="24"/>
      <c r="C14" s="359" t="s">
        <v>142</v>
      </c>
      <c r="D14" s="360"/>
      <c r="E14" s="362" t="str">
        <f>'Finansiniai duomenys(2017-2018)'!C28</f>
        <v>Rokiškio rajono savivaldybė</v>
      </c>
      <c r="F14" s="362"/>
      <c r="G14" s="362"/>
      <c r="H14" s="362"/>
      <c r="I14" s="362"/>
      <c r="J14" s="362"/>
      <c r="K14" s="23"/>
      <c r="L14" s="23"/>
      <c r="M14" s="57"/>
    </row>
    <row r="15" spans="2:15" ht="15" x14ac:dyDescent="0.25">
      <c r="B15" s="24"/>
      <c r="C15" s="222"/>
      <c r="D15" s="23"/>
      <c r="E15" s="23"/>
      <c r="F15" s="29"/>
      <c r="G15" s="29"/>
      <c r="H15" s="30"/>
      <c r="I15" s="23"/>
      <c r="J15" s="23"/>
      <c r="K15" s="23"/>
      <c r="L15" s="23"/>
      <c r="M15" s="57"/>
    </row>
    <row r="16" spans="2:15" ht="28.5" customHeight="1" x14ac:dyDescent="0.3">
      <c r="B16" s="24"/>
      <c r="C16" s="319" t="s">
        <v>148</v>
      </c>
      <c r="D16" s="320"/>
      <c r="E16" s="320"/>
      <c r="F16" s="321" t="s">
        <v>151</v>
      </c>
      <c r="G16" s="321"/>
      <c r="H16" s="321"/>
      <c r="I16" s="321"/>
      <c r="J16" s="321"/>
      <c r="K16" s="321"/>
      <c r="L16" s="322"/>
      <c r="M16" s="57"/>
      <c r="O16" s="21" t="s">
        <v>149</v>
      </c>
    </row>
    <row r="17" spans="2:15" x14ac:dyDescent="0.3">
      <c r="B17" s="24"/>
      <c r="C17" s="323" t="s">
        <v>153</v>
      </c>
      <c r="D17" s="324"/>
      <c r="E17" s="324"/>
      <c r="F17" s="325"/>
      <c r="G17" s="325"/>
      <c r="H17" s="325"/>
      <c r="I17" s="325"/>
      <c r="J17" s="325"/>
      <c r="K17" s="325"/>
      <c r="L17" s="326"/>
      <c r="M17" s="57"/>
      <c r="O17" s="21" t="s">
        <v>152</v>
      </c>
    </row>
    <row r="18" spans="2:15" x14ac:dyDescent="0.3">
      <c r="B18" s="24"/>
      <c r="C18" s="222"/>
      <c r="D18" s="23"/>
      <c r="E18" s="23"/>
      <c r="F18" s="23"/>
      <c r="G18" s="23"/>
      <c r="H18" s="26"/>
      <c r="I18" s="23"/>
      <c r="J18" s="23"/>
      <c r="K18" s="23"/>
      <c r="L18" s="23"/>
      <c r="M18" s="57"/>
      <c r="O18" s="21" t="s">
        <v>150</v>
      </c>
    </row>
    <row r="19" spans="2:15" ht="15" x14ac:dyDescent="0.25">
      <c r="B19" s="24"/>
      <c r="C19" s="222"/>
      <c r="D19" s="23"/>
      <c r="E19" s="23"/>
      <c r="F19" s="23"/>
      <c r="G19" s="23"/>
      <c r="H19" s="26"/>
      <c r="I19" s="23"/>
      <c r="J19" s="23"/>
      <c r="K19" s="23"/>
      <c r="L19" s="23"/>
      <c r="M19" s="57"/>
      <c r="O19" s="21" t="s">
        <v>151</v>
      </c>
    </row>
    <row r="20" spans="2:15" ht="26.4" customHeight="1" x14ac:dyDescent="0.3">
      <c r="B20" s="24"/>
      <c r="C20" s="319" t="s">
        <v>106</v>
      </c>
      <c r="D20" s="329"/>
      <c r="E20" s="330" t="s">
        <v>217</v>
      </c>
      <c r="F20" s="332"/>
      <c r="G20" s="58"/>
      <c r="H20" s="59"/>
      <c r="I20" s="320" t="s">
        <v>105</v>
      </c>
      <c r="J20" s="329"/>
      <c r="K20" s="330" t="s">
        <v>217</v>
      </c>
      <c r="L20" s="331"/>
      <c r="M20" s="234"/>
    </row>
    <row r="21" spans="2:15" ht="26.4" customHeight="1" thickBot="1" x14ac:dyDescent="0.35">
      <c r="B21" s="24"/>
      <c r="C21" s="345" t="s">
        <v>199</v>
      </c>
      <c r="D21" s="335"/>
      <c r="E21" s="335"/>
      <c r="F21" s="336"/>
      <c r="G21" s="60"/>
      <c r="H21" s="59"/>
      <c r="I21" s="334" t="s">
        <v>198</v>
      </c>
      <c r="J21" s="335"/>
      <c r="K21" s="335"/>
      <c r="L21" s="336"/>
      <c r="M21" s="235"/>
    </row>
    <row r="22" spans="2:15" ht="40.5" customHeight="1" thickBot="1" x14ac:dyDescent="0.35">
      <c r="B22" s="24"/>
      <c r="C22" s="319" t="s">
        <v>109</v>
      </c>
      <c r="D22" s="320"/>
      <c r="E22" s="350"/>
      <c r="F22" s="351"/>
      <c r="G22" s="61"/>
      <c r="H22" s="26"/>
      <c r="I22" s="320" t="s">
        <v>107</v>
      </c>
      <c r="J22" s="320"/>
      <c r="K22" s="327"/>
      <c r="L22" s="328"/>
      <c r="M22" s="234"/>
    </row>
    <row r="23" spans="2:15" ht="40.5" customHeight="1" x14ac:dyDescent="0.3">
      <c r="B23" s="24"/>
      <c r="C23" s="319" t="s">
        <v>108</v>
      </c>
      <c r="D23" s="320"/>
      <c r="E23" s="333"/>
      <c r="F23" s="352"/>
      <c r="G23" s="58"/>
      <c r="H23" s="26"/>
      <c r="I23" s="320" t="s">
        <v>108</v>
      </c>
      <c r="J23" s="320"/>
      <c r="K23" s="333"/>
      <c r="L23" s="333"/>
      <c r="M23" s="234"/>
    </row>
    <row r="24" spans="2:15" ht="15" x14ac:dyDescent="0.25">
      <c r="B24" s="24"/>
      <c r="C24" s="222"/>
      <c r="D24" s="23"/>
      <c r="E24" s="23"/>
      <c r="F24" s="29"/>
      <c r="G24" s="62"/>
      <c r="H24" s="59"/>
      <c r="I24" s="23"/>
      <c r="J24" s="23"/>
      <c r="K24" s="23"/>
      <c r="L24" s="23"/>
      <c r="M24" s="57"/>
    </row>
    <row r="25" spans="2:15" ht="15" x14ac:dyDescent="0.25">
      <c r="B25" s="24"/>
      <c r="C25" s="222"/>
      <c r="D25" s="23"/>
      <c r="E25" s="23"/>
      <c r="F25" s="29"/>
      <c r="G25" s="62"/>
      <c r="H25" s="59"/>
      <c r="I25" s="23"/>
      <c r="J25" s="23"/>
      <c r="K25" s="23"/>
      <c r="L25" s="23"/>
      <c r="M25" s="57"/>
    </row>
    <row r="26" spans="2:15" x14ac:dyDescent="0.3">
      <c r="B26" s="24"/>
      <c r="C26" s="346" t="s">
        <v>103</v>
      </c>
      <c r="D26" s="341"/>
      <c r="E26" s="341"/>
      <c r="F26" s="347"/>
      <c r="G26" s="36"/>
      <c r="H26" s="59"/>
      <c r="I26" s="341" t="s">
        <v>102</v>
      </c>
      <c r="J26" s="341"/>
      <c r="K26" s="341"/>
      <c r="L26" s="341"/>
      <c r="M26" s="236"/>
    </row>
    <row r="27" spans="2:15" ht="15" x14ac:dyDescent="0.25">
      <c r="B27" s="24"/>
      <c r="C27" s="237"/>
      <c r="D27" s="40"/>
      <c r="E27" s="40"/>
      <c r="F27" s="39"/>
      <c r="G27" s="36"/>
      <c r="H27" s="59"/>
      <c r="I27" s="40"/>
      <c r="J27" s="40"/>
      <c r="K27" s="40"/>
      <c r="L27" s="40"/>
      <c r="M27" s="236"/>
    </row>
    <row r="28" spans="2:15" x14ac:dyDescent="0.3">
      <c r="B28" s="24"/>
      <c r="C28" s="348" t="s">
        <v>197</v>
      </c>
      <c r="D28" s="342"/>
      <c r="E28" s="342"/>
      <c r="F28" s="349"/>
      <c r="G28" s="63"/>
      <c r="H28" s="59"/>
      <c r="I28" s="342" t="s">
        <v>196</v>
      </c>
      <c r="J28" s="342"/>
      <c r="K28" s="342"/>
      <c r="L28" s="342"/>
      <c r="M28" s="238"/>
    </row>
    <row r="29" spans="2:15" ht="24" x14ac:dyDescent="0.3">
      <c r="B29" s="24"/>
      <c r="C29" s="46" t="s">
        <v>97</v>
      </c>
      <c r="D29" s="65" t="s">
        <v>98</v>
      </c>
      <c r="E29" s="45" t="s">
        <v>99</v>
      </c>
      <c r="F29" s="46" t="s">
        <v>100</v>
      </c>
      <c r="G29" s="64"/>
      <c r="H29" s="32"/>
      <c r="I29" s="65" t="s">
        <v>97</v>
      </c>
      <c r="J29" s="46" t="s">
        <v>98</v>
      </c>
      <c r="K29" s="46" t="s">
        <v>99</v>
      </c>
      <c r="L29" s="46" t="s">
        <v>100</v>
      </c>
      <c r="M29" s="239"/>
    </row>
    <row r="30" spans="2:15" ht="15" x14ac:dyDescent="0.25">
      <c r="B30" s="24"/>
      <c r="C30" s="50">
        <v>1</v>
      </c>
      <c r="D30" s="10"/>
      <c r="E30" s="8"/>
      <c r="F30" s="8"/>
      <c r="G30" s="66"/>
      <c r="H30" s="32"/>
      <c r="I30" s="67">
        <v>1</v>
      </c>
      <c r="J30" s="8"/>
      <c r="K30" s="8"/>
      <c r="L30" s="8"/>
      <c r="M30" s="240"/>
    </row>
    <row r="31" spans="2:15" ht="15" x14ac:dyDescent="0.25">
      <c r="B31" s="24"/>
      <c r="C31" s="50">
        <v>2</v>
      </c>
      <c r="D31" s="10"/>
      <c r="E31" s="8"/>
      <c r="F31" s="8"/>
      <c r="G31" s="66"/>
      <c r="H31" s="32"/>
      <c r="I31" s="67">
        <v>2</v>
      </c>
      <c r="J31" s="8"/>
      <c r="K31" s="8"/>
      <c r="L31" s="8"/>
      <c r="M31" s="240"/>
    </row>
    <row r="32" spans="2:15" ht="15" x14ac:dyDescent="0.25">
      <c r="B32" s="24"/>
      <c r="C32" s="50">
        <v>3</v>
      </c>
      <c r="D32" s="10"/>
      <c r="E32" s="8"/>
      <c r="F32" s="8"/>
      <c r="G32" s="66"/>
      <c r="H32" s="32"/>
      <c r="I32" s="67">
        <v>3</v>
      </c>
      <c r="J32" s="8"/>
      <c r="K32" s="8"/>
      <c r="L32" s="8"/>
      <c r="M32" s="240"/>
    </row>
    <row r="33" spans="2:13" ht="15" x14ac:dyDescent="0.25">
      <c r="B33" s="24"/>
      <c r="C33" s="50">
        <v>4</v>
      </c>
      <c r="D33" s="10"/>
      <c r="E33" s="8"/>
      <c r="F33" s="8"/>
      <c r="G33" s="66"/>
      <c r="H33" s="32"/>
      <c r="I33" s="67">
        <v>4</v>
      </c>
      <c r="J33" s="8"/>
      <c r="K33" s="8"/>
      <c r="L33" s="8"/>
      <c r="M33" s="240"/>
    </row>
    <row r="34" spans="2:13" ht="15" x14ac:dyDescent="0.25">
      <c r="B34" s="24"/>
      <c r="C34" s="50">
        <v>5</v>
      </c>
      <c r="D34" s="10"/>
      <c r="E34" s="8"/>
      <c r="F34" s="8"/>
      <c r="G34" s="66"/>
      <c r="H34" s="32"/>
      <c r="I34" s="67">
        <v>5</v>
      </c>
      <c r="J34" s="8"/>
      <c r="K34" s="8"/>
      <c r="L34" s="8"/>
      <c r="M34" s="240"/>
    </row>
    <row r="35" spans="2:13" ht="15" x14ac:dyDescent="0.25">
      <c r="B35" s="24"/>
      <c r="C35" s="50">
        <v>6</v>
      </c>
      <c r="D35" s="10"/>
      <c r="E35" s="8"/>
      <c r="F35" s="8"/>
      <c r="G35" s="66"/>
      <c r="H35" s="32"/>
      <c r="I35" s="67">
        <v>6</v>
      </c>
      <c r="J35" s="8"/>
      <c r="K35" s="8"/>
      <c r="L35" s="8"/>
      <c r="M35" s="240"/>
    </row>
    <row r="36" spans="2:13" ht="15" x14ac:dyDescent="0.25">
      <c r="B36" s="24"/>
      <c r="C36" s="50">
        <v>7</v>
      </c>
      <c r="D36" s="10"/>
      <c r="E36" s="8"/>
      <c r="F36" s="8"/>
      <c r="G36" s="66"/>
      <c r="H36" s="26"/>
      <c r="I36" s="50">
        <v>7</v>
      </c>
      <c r="J36" s="8"/>
      <c r="K36" s="8"/>
      <c r="L36" s="8"/>
      <c r="M36" s="240"/>
    </row>
    <row r="37" spans="2:13" ht="15.75" thickBot="1" x14ac:dyDescent="0.3">
      <c r="B37" s="24"/>
      <c r="C37" s="50">
        <v>8</v>
      </c>
      <c r="D37" s="10"/>
      <c r="E37" s="8"/>
      <c r="F37" s="8"/>
      <c r="G37" s="66"/>
      <c r="H37" s="26"/>
      <c r="I37" s="50">
        <v>8</v>
      </c>
      <c r="J37" s="10"/>
      <c r="K37" s="8"/>
      <c r="L37" s="8"/>
      <c r="M37" s="240"/>
    </row>
    <row r="38" spans="2:13" ht="15.75" thickBot="1" x14ac:dyDescent="0.3">
      <c r="B38" s="24"/>
      <c r="C38" s="50">
        <v>9</v>
      </c>
      <c r="D38" s="10"/>
      <c r="E38" s="8"/>
      <c r="F38" s="8"/>
      <c r="G38" s="66"/>
      <c r="H38" s="68"/>
      <c r="I38" s="50">
        <v>9</v>
      </c>
      <c r="J38" s="10"/>
      <c r="K38" s="8"/>
      <c r="L38" s="8"/>
      <c r="M38" s="240"/>
    </row>
    <row r="39" spans="2:13" ht="15" x14ac:dyDescent="0.25">
      <c r="B39" s="24"/>
      <c r="C39" s="50">
        <v>10</v>
      </c>
      <c r="D39" s="10"/>
      <c r="E39" s="8"/>
      <c r="F39" s="8"/>
      <c r="G39" s="66"/>
      <c r="H39" s="26"/>
      <c r="I39" s="50">
        <v>10</v>
      </c>
      <c r="J39" s="10"/>
      <c r="K39" s="8"/>
      <c r="L39" s="8"/>
      <c r="M39" s="240"/>
    </row>
    <row r="40" spans="2:13" ht="15" x14ac:dyDescent="0.25">
      <c r="B40" s="24"/>
      <c r="C40" s="50">
        <v>11</v>
      </c>
      <c r="D40" s="10"/>
      <c r="E40" s="8"/>
      <c r="F40" s="8"/>
      <c r="G40" s="66"/>
      <c r="H40" s="32"/>
      <c r="I40" s="67">
        <v>11</v>
      </c>
      <c r="J40" s="8"/>
      <c r="K40" s="8"/>
      <c r="L40" s="8"/>
      <c r="M40" s="240"/>
    </row>
    <row r="41" spans="2:13" ht="15" x14ac:dyDescent="0.25">
      <c r="B41" s="24"/>
      <c r="C41" s="50">
        <v>12</v>
      </c>
      <c r="D41" s="10"/>
      <c r="E41" s="8"/>
      <c r="F41" s="8"/>
      <c r="G41" s="66"/>
      <c r="H41" s="32"/>
      <c r="I41" s="67">
        <v>12</v>
      </c>
      <c r="J41" s="8"/>
      <c r="K41" s="8"/>
      <c r="L41" s="8"/>
      <c r="M41" s="240"/>
    </row>
    <row r="42" spans="2:13" ht="15" x14ac:dyDescent="0.25">
      <c r="B42" s="24"/>
      <c r="C42" s="50">
        <v>13</v>
      </c>
      <c r="D42" s="10"/>
      <c r="E42" s="8"/>
      <c r="F42" s="8"/>
      <c r="G42" s="66"/>
      <c r="H42" s="32"/>
      <c r="I42" s="67">
        <v>13</v>
      </c>
      <c r="J42" s="8"/>
      <c r="K42" s="8"/>
      <c r="L42" s="8"/>
      <c r="M42" s="240"/>
    </row>
    <row r="43" spans="2:13" ht="15" x14ac:dyDescent="0.25">
      <c r="B43" s="24"/>
      <c r="C43" s="50">
        <v>14</v>
      </c>
      <c r="D43" s="10"/>
      <c r="E43" s="8"/>
      <c r="F43" s="8"/>
      <c r="G43" s="66"/>
      <c r="H43" s="32"/>
      <c r="I43" s="67">
        <v>14</v>
      </c>
      <c r="J43" s="8"/>
      <c r="K43" s="8"/>
      <c r="L43" s="8"/>
      <c r="M43" s="240"/>
    </row>
    <row r="44" spans="2:13" ht="15" x14ac:dyDescent="0.25">
      <c r="B44" s="24"/>
      <c r="C44" s="50">
        <v>15</v>
      </c>
      <c r="D44" s="10"/>
      <c r="E44" s="8"/>
      <c r="F44" s="8"/>
      <c r="G44" s="66"/>
      <c r="H44" s="32"/>
      <c r="I44" s="67">
        <v>15</v>
      </c>
      <c r="J44" s="8"/>
      <c r="K44" s="8"/>
      <c r="L44" s="8"/>
      <c r="M44" s="240"/>
    </row>
    <row r="45" spans="2:13" ht="15" x14ac:dyDescent="0.25">
      <c r="B45" s="24"/>
      <c r="C45" s="50">
        <v>16</v>
      </c>
      <c r="D45" s="10"/>
      <c r="E45" s="8"/>
      <c r="F45" s="8"/>
      <c r="G45" s="66"/>
      <c r="H45" s="32"/>
      <c r="I45" s="67">
        <v>16</v>
      </c>
      <c r="J45" s="8"/>
      <c r="K45" s="8"/>
      <c r="L45" s="8"/>
      <c r="M45" s="240"/>
    </row>
    <row r="46" spans="2:13" x14ac:dyDescent="0.3">
      <c r="B46" s="24"/>
      <c r="C46" s="50">
        <v>17</v>
      </c>
      <c r="D46" s="10"/>
      <c r="E46" s="8"/>
      <c r="F46" s="8"/>
      <c r="G46" s="66"/>
      <c r="H46" s="32"/>
      <c r="I46" s="67">
        <v>17</v>
      </c>
      <c r="J46" s="8"/>
      <c r="K46" s="8"/>
      <c r="L46" s="8"/>
      <c r="M46" s="240"/>
    </row>
    <row r="47" spans="2:13" x14ac:dyDescent="0.3">
      <c r="B47" s="24"/>
      <c r="C47" s="50">
        <v>18</v>
      </c>
      <c r="D47" s="10"/>
      <c r="E47" s="8"/>
      <c r="F47" s="8"/>
      <c r="G47" s="66"/>
      <c r="H47" s="32"/>
      <c r="I47" s="67">
        <v>18</v>
      </c>
      <c r="J47" s="8"/>
      <c r="K47" s="8"/>
      <c r="L47" s="8"/>
      <c r="M47" s="240"/>
    </row>
    <row r="48" spans="2:13" x14ac:dyDescent="0.3">
      <c r="B48" s="24"/>
      <c r="C48" s="50">
        <v>19</v>
      </c>
      <c r="D48" s="10"/>
      <c r="E48" s="8"/>
      <c r="F48" s="8"/>
      <c r="G48" s="66"/>
      <c r="H48" s="32"/>
      <c r="I48" s="67">
        <v>19</v>
      </c>
      <c r="J48" s="8"/>
      <c r="K48" s="8"/>
      <c r="L48" s="8"/>
      <c r="M48" s="240"/>
    </row>
    <row r="49" spans="2:13" x14ac:dyDescent="0.3">
      <c r="B49" s="24"/>
      <c r="C49" s="50">
        <v>20</v>
      </c>
      <c r="D49" s="10"/>
      <c r="E49" s="8"/>
      <c r="F49" s="8"/>
      <c r="G49" s="66"/>
      <c r="H49" s="32"/>
      <c r="I49" s="67">
        <v>20</v>
      </c>
      <c r="J49" s="8"/>
      <c r="K49" s="8"/>
      <c r="L49" s="8"/>
      <c r="M49" s="240"/>
    </row>
    <row r="50" spans="2:13" x14ac:dyDescent="0.3">
      <c r="B50" s="24"/>
      <c r="C50" s="50">
        <v>21</v>
      </c>
      <c r="D50" s="10"/>
      <c r="E50" s="8"/>
      <c r="F50" s="8"/>
      <c r="G50" s="66"/>
      <c r="H50" s="32"/>
      <c r="I50" s="67">
        <v>21</v>
      </c>
      <c r="J50" s="8"/>
      <c r="K50" s="8"/>
      <c r="L50" s="8"/>
      <c r="M50" s="240"/>
    </row>
    <row r="51" spans="2:13" x14ac:dyDescent="0.3">
      <c r="B51" s="24"/>
      <c r="C51" s="50">
        <v>22</v>
      </c>
      <c r="D51" s="10"/>
      <c r="E51" s="8"/>
      <c r="F51" s="8"/>
      <c r="G51" s="66"/>
      <c r="H51" s="32"/>
      <c r="I51" s="67">
        <v>22</v>
      </c>
      <c r="J51" s="8"/>
      <c r="K51" s="8"/>
      <c r="L51" s="8"/>
      <c r="M51" s="240"/>
    </row>
    <row r="52" spans="2:13" x14ac:dyDescent="0.3">
      <c r="B52" s="24"/>
      <c r="C52" s="50">
        <v>23</v>
      </c>
      <c r="D52" s="10"/>
      <c r="E52" s="8"/>
      <c r="F52" s="8"/>
      <c r="G52" s="66"/>
      <c r="H52" s="32"/>
      <c r="I52" s="67">
        <v>23</v>
      </c>
      <c r="J52" s="8"/>
      <c r="K52" s="8"/>
      <c r="L52" s="8"/>
      <c r="M52" s="240"/>
    </row>
    <row r="53" spans="2:13" x14ac:dyDescent="0.3">
      <c r="B53" s="24"/>
      <c r="C53" s="50">
        <v>24</v>
      </c>
      <c r="D53" s="251"/>
      <c r="E53" s="9"/>
      <c r="F53" s="9"/>
      <c r="G53" s="66"/>
      <c r="H53" s="32"/>
      <c r="I53" s="67">
        <v>24</v>
      </c>
      <c r="J53" s="9"/>
      <c r="K53" s="9"/>
      <c r="L53" s="9"/>
      <c r="M53" s="240"/>
    </row>
    <row r="54" spans="2:13" x14ac:dyDescent="0.3">
      <c r="B54" s="24"/>
      <c r="C54" s="50">
        <v>25</v>
      </c>
      <c r="D54" s="251"/>
      <c r="E54" s="9"/>
      <c r="F54" s="9"/>
      <c r="G54" s="66"/>
      <c r="H54" s="32"/>
      <c r="I54" s="67">
        <v>25</v>
      </c>
      <c r="J54" s="9"/>
      <c r="K54" s="9"/>
      <c r="L54" s="9"/>
      <c r="M54" s="240"/>
    </row>
    <row r="55" spans="2:13" x14ac:dyDescent="0.3">
      <c r="B55" s="24"/>
      <c r="C55" s="50">
        <v>26</v>
      </c>
      <c r="D55" s="251"/>
      <c r="E55" s="9"/>
      <c r="F55" s="9"/>
      <c r="G55" s="66"/>
      <c r="H55" s="32"/>
      <c r="I55" s="67">
        <v>26</v>
      </c>
      <c r="J55" s="9"/>
      <c r="K55" s="9"/>
      <c r="L55" s="9"/>
      <c r="M55" s="240"/>
    </row>
    <row r="56" spans="2:13" x14ac:dyDescent="0.3">
      <c r="B56" s="24"/>
      <c r="C56" s="50">
        <v>27</v>
      </c>
      <c r="D56" s="251"/>
      <c r="E56" s="9"/>
      <c r="F56" s="9"/>
      <c r="G56" s="66"/>
      <c r="H56" s="32"/>
      <c r="I56" s="67">
        <v>27</v>
      </c>
      <c r="J56" s="9"/>
      <c r="K56" s="9"/>
      <c r="L56" s="9"/>
      <c r="M56" s="240"/>
    </row>
    <row r="57" spans="2:13" x14ac:dyDescent="0.3">
      <c r="B57" s="24"/>
      <c r="C57" s="50">
        <v>28</v>
      </c>
      <c r="D57" s="251"/>
      <c r="E57" s="9"/>
      <c r="F57" s="9"/>
      <c r="G57" s="66"/>
      <c r="H57" s="32"/>
      <c r="I57" s="67">
        <v>28</v>
      </c>
      <c r="J57" s="9"/>
      <c r="K57" s="9"/>
      <c r="L57" s="9"/>
      <c r="M57" s="240"/>
    </row>
    <row r="58" spans="2:13" x14ac:dyDescent="0.3">
      <c r="B58" s="24"/>
      <c r="C58" s="50">
        <v>29</v>
      </c>
      <c r="D58" s="251"/>
      <c r="E58" s="9"/>
      <c r="F58" s="9"/>
      <c r="G58" s="66"/>
      <c r="H58" s="32"/>
      <c r="I58" s="67">
        <v>29</v>
      </c>
      <c r="J58" s="9"/>
      <c r="K58" s="9"/>
      <c r="L58" s="9"/>
      <c r="M58" s="240"/>
    </row>
    <row r="59" spans="2:13" x14ac:dyDescent="0.3">
      <c r="B59" s="24"/>
      <c r="C59" s="50">
        <v>30</v>
      </c>
      <c r="D59" s="251"/>
      <c r="E59" s="9"/>
      <c r="F59" s="9"/>
      <c r="G59" s="66"/>
      <c r="H59" s="32"/>
      <c r="I59" s="67">
        <v>30</v>
      </c>
      <c r="J59" s="9"/>
      <c r="K59" s="9"/>
      <c r="L59" s="9"/>
      <c r="M59" s="240"/>
    </row>
    <row r="60" spans="2:13" x14ac:dyDescent="0.3">
      <c r="B60" s="24"/>
      <c r="C60" s="50">
        <v>31</v>
      </c>
      <c r="D60" s="251"/>
      <c r="E60" s="9"/>
      <c r="F60" s="9"/>
      <c r="G60" s="66"/>
      <c r="H60" s="32"/>
      <c r="I60" s="67">
        <v>31</v>
      </c>
      <c r="J60" s="9"/>
      <c r="K60" s="9"/>
      <c r="L60" s="9"/>
      <c r="M60" s="240"/>
    </row>
    <row r="61" spans="2:13" x14ac:dyDescent="0.3">
      <c r="B61" s="24"/>
      <c r="C61" s="50">
        <v>32</v>
      </c>
      <c r="D61" s="251"/>
      <c r="E61" s="9"/>
      <c r="F61" s="9"/>
      <c r="G61" s="66"/>
      <c r="H61" s="32"/>
      <c r="I61" s="67">
        <v>32</v>
      </c>
      <c r="J61" s="9"/>
      <c r="K61" s="9"/>
      <c r="L61" s="9"/>
      <c r="M61" s="240"/>
    </row>
    <row r="62" spans="2:13" x14ac:dyDescent="0.3">
      <c r="B62" s="24"/>
      <c r="C62" s="50">
        <v>33</v>
      </c>
      <c r="D62" s="251"/>
      <c r="E62" s="9"/>
      <c r="F62" s="9"/>
      <c r="G62" s="66"/>
      <c r="H62" s="32"/>
      <c r="I62" s="67">
        <v>33</v>
      </c>
      <c r="J62" s="9"/>
      <c r="K62" s="9"/>
      <c r="L62" s="9"/>
      <c r="M62" s="240"/>
    </row>
    <row r="63" spans="2:13" x14ac:dyDescent="0.3">
      <c r="B63" s="24"/>
      <c r="C63" s="50">
        <v>34</v>
      </c>
      <c r="D63" s="251"/>
      <c r="E63" s="9"/>
      <c r="F63" s="9"/>
      <c r="G63" s="66"/>
      <c r="H63" s="32"/>
      <c r="I63" s="67">
        <v>34</v>
      </c>
      <c r="J63" s="9"/>
      <c r="K63" s="9"/>
      <c r="L63" s="9"/>
      <c r="M63" s="240"/>
    </row>
    <row r="64" spans="2:13" x14ac:dyDescent="0.3">
      <c r="B64" s="24"/>
      <c r="C64" s="50">
        <v>35</v>
      </c>
      <c r="D64" s="251"/>
      <c r="E64" s="9"/>
      <c r="F64" s="9"/>
      <c r="G64" s="66"/>
      <c r="H64" s="32"/>
      <c r="I64" s="67">
        <v>35</v>
      </c>
      <c r="J64" s="9"/>
      <c r="K64" s="9"/>
      <c r="L64" s="9"/>
      <c r="M64" s="240"/>
    </row>
    <row r="65" spans="2:13" x14ac:dyDescent="0.3">
      <c r="B65" s="24"/>
      <c r="C65" s="50">
        <v>36</v>
      </c>
      <c r="D65" s="251"/>
      <c r="E65" s="9"/>
      <c r="F65" s="9"/>
      <c r="G65" s="66"/>
      <c r="H65" s="32"/>
      <c r="I65" s="67">
        <v>36</v>
      </c>
      <c r="J65" s="9"/>
      <c r="K65" s="9"/>
      <c r="L65" s="9"/>
      <c r="M65" s="240"/>
    </row>
    <row r="66" spans="2:13" x14ac:dyDescent="0.3">
      <c r="B66" s="24"/>
      <c r="C66" s="50">
        <v>37</v>
      </c>
      <c r="D66" s="251"/>
      <c r="E66" s="9"/>
      <c r="F66" s="9"/>
      <c r="G66" s="66"/>
      <c r="H66" s="32"/>
      <c r="I66" s="67">
        <v>37</v>
      </c>
      <c r="J66" s="9"/>
      <c r="K66" s="9"/>
      <c r="L66" s="9"/>
      <c r="M66" s="240"/>
    </row>
    <row r="67" spans="2:13" x14ac:dyDescent="0.3">
      <c r="B67" s="24"/>
      <c r="C67" s="50">
        <v>38</v>
      </c>
      <c r="D67" s="251"/>
      <c r="E67" s="9"/>
      <c r="F67" s="9"/>
      <c r="G67" s="66"/>
      <c r="H67" s="32"/>
      <c r="I67" s="67">
        <v>38</v>
      </c>
      <c r="J67" s="9"/>
      <c r="K67" s="9"/>
      <c r="L67" s="9"/>
      <c r="M67" s="240"/>
    </row>
    <row r="68" spans="2:13" x14ac:dyDescent="0.3">
      <c r="B68" s="24"/>
      <c r="C68" s="50">
        <v>39</v>
      </c>
      <c r="D68" s="251"/>
      <c r="E68" s="9"/>
      <c r="F68" s="9"/>
      <c r="G68" s="66"/>
      <c r="H68" s="32"/>
      <c r="I68" s="67">
        <v>39</v>
      </c>
      <c r="J68" s="9"/>
      <c r="K68" s="9"/>
      <c r="L68" s="9"/>
      <c r="M68" s="240"/>
    </row>
    <row r="69" spans="2:13" x14ac:dyDescent="0.3">
      <c r="B69" s="24"/>
      <c r="C69" s="50">
        <v>40</v>
      </c>
      <c r="D69" s="251"/>
      <c r="E69" s="9"/>
      <c r="F69" s="9"/>
      <c r="G69" s="66"/>
      <c r="H69" s="32"/>
      <c r="I69" s="67">
        <v>40</v>
      </c>
      <c r="J69" s="9"/>
      <c r="K69" s="9"/>
      <c r="L69" s="9"/>
      <c r="M69" s="240"/>
    </row>
    <row r="70" spans="2:13" x14ac:dyDescent="0.3">
      <c r="B70" s="24"/>
      <c r="C70" s="50">
        <v>41</v>
      </c>
      <c r="D70" s="251"/>
      <c r="E70" s="9"/>
      <c r="F70" s="9"/>
      <c r="G70" s="66"/>
      <c r="H70" s="32"/>
      <c r="I70" s="67">
        <v>41</v>
      </c>
      <c r="J70" s="9"/>
      <c r="K70" s="9"/>
      <c r="L70" s="9"/>
      <c r="M70" s="240"/>
    </row>
    <row r="71" spans="2:13" x14ac:dyDescent="0.3">
      <c r="B71" s="24"/>
      <c r="C71" s="50">
        <v>42</v>
      </c>
      <c r="D71" s="251"/>
      <c r="E71" s="9"/>
      <c r="F71" s="9"/>
      <c r="G71" s="66"/>
      <c r="H71" s="32"/>
      <c r="I71" s="67">
        <v>42</v>
      </c>
      <c r="J71" s="9"/>
      <c r="K71" s="9"/>
      <c r="L71" s="9"/>
      <c r="M71" s="240"/>
    </row>
    <row r="72" spans="2:13" x14ac:dyDescent="0.3">
      <c r="B72" s="24"/>
      <c r="C72" s="50">
        <v>43</v>
      </c>
      <c r="D72" s="251"/>
      <c r="E72" s="9"/>
      <c r="F72" s="9"/>
      <c r="G72" s="66"/>
      <c r="H72" s="32"/>
      <c r="I72" s="67">
        <v>43</v>
      </c>
      <c r="J72" s="9"/>
      <c r="K72" s="9"/>
      <c r="L72" s="9"/>
      <c r="M72" s="240"/>
    </row>
    <row r="73" spans="2:13" x14ac:dyDescent="0.3">
      <c r="B73" s="24"/>
      <c r="C73" s="50">
        <v>44</v>
      </c>
      <c r="D73" s="251"/>
      <c r="E73" s="9"/>
      <c r="F73" s="9"/>
      <c r="G73" s="66"/>
      <c r="H73" s="32"/>
      <c r="I73" s="67">
        <v>44</v>
      </c>
      <c r="J73" s="9"/>
      <c r="K73" s="9"/>
      <c r="L73" s="9"/>
      <c r="M73" s="240"/>
    </row>
    <row r="74" spans="2:13" x14ac:dyDescent="0.3">
      <c r="B74" s="24"/>
      <c r="C74" s="50">
        <v>45</v>
      </c>
      <c r="D74" s="251"/>
      <c r="E74" s="9"/>
      <c r="F74" s="9"/>
      <c r="G74" s="66"/>
      <c r="H74" s="32"/>
      <c r="I74" s="67">
        <v>45</v>
      </c>
      <c r="J74" s="9"/>
      <c r="K74" s="9"/>
      <c r="L74" s="9"/>
      <c r="M74" s="240"/>
    </row>
    <row r="75" spans="2:13" x14ac:dyDescent="0.3">
      <c r="B75" s="24"/>
      <c r="C75" s="50">
        <v>46</v>
      </c>
      <c r="D75" s="251"/>
      <c r="E75" s="9"/>
      <c r="F75" s="9"/>
      <c r="G75" s="66"/>
      <c r="H75" s="32"/>
      <c r="I75" s="67">
        <v>46</v>
      </c>
      <c r="J75" s="9"/>
      <c r="K75" s="9"/>
      <c r="L75" s="9"/>
      <c r="M75" s="240"/>
    </row>
    <row r="76" spans="2:13" x14ac:dyDescent="0.3">
      <c r="B76" s="24"/>
      <c r="C76" s="50">
        <v>47</v>
      </c>
      <c r="D76" s="251"/>
      <c r="E76" s="9"/>
      <c r="F76" s="9"/>
      <c r="G76" s="66"/>
      <c r="H76" s="32"/>
      <c r="I76" s="67">
        <v>47</v>
      </c>
      <c r="J76" s="9"/>
      <c r="K76" s="9"/>
      <c r="L76" s="9"/>
      <c r="M76" s="240"/>
    </row>
    <row r="77" spans="2:13" x14ac:dyDescent="0.3">
      <c r="B77" s="24"/>
      <c r="C77" s="50">
        <v>48</v>
      </c>
      <c r="D77" s="251"/>
      <c r="E77" s="9"/>
      <c r="F77" s="9"/>
      <c r="G77" s="66"/>
      <c r="H77" s="32"/>
      <c r="I77" s="67">
        <v>48</v>
      </c>
      <c r="J77" s="9"/>
      <c r="K77" s="9"/>
      <c r="L77" s="9"/>
      <c r="M77" s="240"/>
    </row>
    <row r="78" spans="2:13" x14ac:dyDescent="0.3">
      <c r="B78" s="24"/>
      <c r="C78" s="50">
        <v>49</v>
      </c>
      <c r="D78" s="251"/>
      <c r="E78" s="9"/>
      <c r="F78" s="9"/>
      <c r="G78" s="66"/>
      <c r="H78" s="32"/>
      <c r="I78" s="67">
        <v>49</v>
      </c>
      <c r="J78" s="9"/>
      <c r="K78" s="9"/>
      <c r="L78" s="9"/>
      <c r="M78" s="240"/>
    </row>
    <row r="79" spans="2:13" x14ac:dyDescent="0.3">
      <c r="B79" s="24"/>
      <c r="C79" s="50">
        <v>50</v>
      </c>
      <c r="D79" s="251"/>
      <c r="E79" s="9"/>
      <c r="F79" s="9"/>
      <c r="G79" s="66"/>
      <c r="H79" s="32"/>
      <c r="I79" s="67">
        <v>50</v>
      </c>
      <c r="J79" s="9"/>
      <c r="K79" s="9"/>
      <c r="L79" s="9"/>
      <c r="M79" s="240"/>
    </row>
    <row r="80" spans="2:13" x14ac:dyDescent="0.3">
      <c r="B80" s="24"/>
      <c r="C80" s="50">
        <v>51</v>
      </c>
      <c r="D80" s="251"/>
      <c r="E80" s="9"/>
      <c r="F80" s="9"/>
      <c r="G80" s="66"/>
      <c r="H80" s="32"/>
      <c r="I80" s="67">
        <v>51</v>
      </c>
      <c r="J80" s="9"/>
      <c r="K80" s="9"/>
      <c r="L80" s="9"/>
      <c r="M80" s="240"/>
    </row>
    <row r="81" spans="2:13" x14ac:dyDescent="0.3">
      <c r="B81" s="24"/>
      <c r="C81" s="50">
        <v>52</v>
      </c>
      <c r="D81" s="251"/>
      <c r="E81" s="9"/>
      <c r="F81" s="9"/>
      <c r="G81" s="66"/>
      <c r="H81" s="32"/>
      <c r="I81" s="67">
        <v>52</v>
      </c>
      <c r="J81" s="9"/>
      <c r="K81" s="9"/>
      <c r="L81" s="9"/>
      <c r="M81" s="240"/>
    </row>
    <row r="82" spans="2:13" x14ac:dyDescent="0.3">
      <c r="B82" s="24"/>
      <c r="C82" s="50">
        <v>53</v>
      </c>
      <c r="D82" s="251"/>
      <c r="E82" s="9"/>
      <c r="F82" s="9"/>
      <c r="G82" s="66"/>
      <c r="H82" s="32"/>
      <c r="I82" s="67">
        <v>53</v>
      </c>
      <c r="J82" s="9"/>
      <c r="K82" s="9"/>
      <c r="L82" s="9"/>
      <c r="M82" s="240"/>
    </row>
    <row r="83" spans="2:13" x14ac:dyDescent="0.3">
      <c r="B83" s="24"/>
      <c r="C83" s="50">
        <v>54</v>
      </c>
      <c r="D83" s="251"/>
      <c r="E83" s="9"/>
      <c r="F83" s="9"/>
      <c r="G83" s="66"/>
      <c r="H83" s="32"/>
      <c r="I83" s="67">
        <v>54</v>
      </c>
      <c r="J83" s="9"/>
      <c r="K83" s="9"/>
      <c r="L83" s="9"/>
      <c r="M83" s="240"/>
    </row>
    <row r="84" spans="2:13" x14ac:dyDescent="0.3">
      <c r="B84" s="24"/>
      <c r="C84" s="50">
        <v>55</v>
      </c>
      <c r="D84" s="251"/>
      <c r="E84" s="9"/>
      <c r="F84" s="9"/>
      <c r="G84" s="66"/>
      <c r="H84" s="32"/>
      <c r="I84" s="67">
        <v>55</v>
      </c>
      <c r="J84" s="9"/>
      <c r="K84" s="9"/>
      <c r="L84" s="9"/>
      <c r="M84" s="240"/>
    </row>
    <row r="85" spans="2:13" x14ac:dyDescent="0.3">
      <c r="B85" s="24"/>
      <c r="C85" s="50">
        <v>56</v>
      </c>
      <c r="D85" s="251"/>
      <c r="E85" s="9"/>
      <c r="F85" s="9"/>
      <c r="G85" s="66"/>
      <c r="H85" s="32"/>
      <c r="I85" s="67">
        <v>56</v>
      </c>
      <c r="J85" s="9"/>
      <c r="K85" s="9"/>
      <c r="L85" s="9"/>
      <c r="M85" s="240"/>
    </row>
    <row r="86" spans="2:13" x14ac:dyDescent="0.3">
      <c r="B86" s="24"/>
      <c r="C86" s="50">
        <v>57</v>
      </c>
      <c r="D86" s="251"/>
      <c r="E86" s="9"/>
      <c r="F86" s="9"/>
      <c r="G86" s="66"/>
      <c r="H86" s="32"/>
      <c r="I86" s="67">
        <v>57</v>
      </c>
      <c r="J86" s="9"/>
      <c r="K86" s="9"/>
      <c r="L86" s="9"/>
      <c r="M86" s="240"/>
    </row>
    <row r="87" spans="2:13" x14ac:dyDescent="0.3">
      <c r="B87" s="24"/>
      <c r="C87" s="50">
        <v>58</v>
      </c>
      <c r="D87" s="251"/>
      <c r="E87" s="9"/>
      <c r="F87" s="9"/>
      <c r="G87" s="66"/>
      <c r="H87" s="32"/>
      <c r="I87" s="67">
        <v>58</v>
      </c>
      <c r="J87" s="9"/>
      <c r="K87" s="9"/>
      <c r="L87" s="9"/>
      <c r="M87" s="240"/>
    </row>
    <row r="88" spans="2:13" x14ac:dyDescent="0.3">
      <c r="B88" s="24"/>
      <c r="C88" s="50">
        <v>59</v>
      </c>
      <c r="D88" s="251"/>
      <c r="E88" s="9"/>
      <c r="F88" s="9"/>
      <c r="G88" s="66"/>
      <c r="H88" s="32"/>
      <c r="I88" s="67">
        <v>59</v>
      </c>
      <c r="J88" s="9"/>
      <c r="K88" s="9"/>
      <c r="L88" s="9"/>
      <c r="M88" s="240"/>
    </row>
    <row r="89" spans="2:13" x14ac:dyDescent="0.3">
      <c r="B89" s="24"/>
      <c r="C89" s="50">
        <v>60</v>
      </c>
      <c r="D89" s="10"/>
      <c r="E89" s="8"/>
      <c r="F89" s="8"/>
      <c r="G89" s="66"/>
      <c r="H89" s="32"/>
      <c r="I89" s="67">
        <v>60</v>
      </c>
      <c r="J89" s="8"/>
      <c r="K89" s="8"/>
      <c r="L89" s="8"/>
      <c r="M89" s="240"/>
    </row>
    <row r="90" spans="2:13" x14ac:dyDescent="0.3">
      <c r="B90" s="24"/>
      <c r="C90" s="241"/>
      <c r="D90" s="33"/>
      <c r="E90" s="33"/>
      <c r="F90" s="33"/>
      <c r="G90" s="23"/>
      <c r="H90" s="26"/>
      <c r="I90" s="33"/>
      <c r="J90" s="33"/>
      <c r="K90" s="33"/>
      <c r="L90" s="33"/>
      <c r="M90" s="57"/>
    </row>
    <row r="91" spans="2:13" x14ac:dyDescent="0.3">
      <c r="B91" s="24"/>
      <c r="C91" s="353" t="s">
        <v>6</v>
      </c>
      <c r="D91" s="353"/>
      <c r="E91" s="353"/>
      <c r="F91" s="353"/>
      <c r="G91" s="353"/>
      <c r="H91" s="353"/>
      <c r="I91" s="353"/>
      <c r="J91" s="353"/>
      <c r="K91" s="353"/>
      <c r="L91" s="353"/>
      <c r="M91" s="242"/>
    </row>
    <row r="92" spans="2:13" ht="66" customHeight="1" x14ac:dyDescent="0.3">
      <c r="B92" s="24"/>
      <c r="C92" s="345" t="s">
        <v>101</v>
      </c>
      <c r="D92" s="335"/>
      <c r="E92" s="335"/>
      <c r="F92" s="354"/>
      <c r="G92" s="354"/>
      <c r="H92" s="354"/>
      <c r="I92" s="354"/>
      <c r="J92" s="354"/>
      <c r="K92" s="354"/>
      <c r="L92" s="354"/>
      <c r="M92" s="57"/>
    </row>
    <row r="93" spans="2:13" ht="20.25" customHeight="1" x14ac:dyDescent="0.3">
      <c r="B93" s="24"/>
      <c r="C93" s="243"/>
      <c r="D93" s="132"/>
      <c r="E93" s="133"/>
      <c r="F93" s="133"/>
      <c r="G93" s="133"/>
      <c r="H93" s="133"/>
      <c r="I93" s="133"/>
      <c r="J93" s="133"/>
      <c r="K93" s="133"/>
      <c r="L93" s="133"/>
      <c r="M93" s="244"/>
    </row>
    <row r="94" spans="2:13" ht="15.75" customHeight="1" x14ac:dyDescent="0.3">
      <c r="B94" s="24"/>
      <c r="C94" s="343" t="s">
        <v>4</v>
      </c>
      <c r="D94" s="344"/>
      <c r="E94" s="344"/>
      <c r="F94" s="133"/>
      <c r="G94" s="133"/>
      <c r="H94" s="133"/>
      <c r="I94" s="133"/>
      <c r="J94" s="133"/>
      <c r="K94" s="133"/>
      <c r="L94" s="133"/>
      <c r="M94" s="244"/>
    </row>
    <row r="95" spans="2:13" ht="15.75" customHeight="1" x14ac:dyDescent="0.3">
      <c r="B95" s="24"/>
      <c r="C95" s="345" t="s">
        <v>3</v>
      </c>
      <c r="D95" s="335"/>
      <c r="E95" s="335"/>
      <c r="F95" s="355">
        <v>43585</v>
      </c>
      <c r="G95" s="356"/>
      <c r="H95" s="356"/>
      <c r="I95" s="356"/>
      <c r="J95" s="356"/>
      <c r="K95" s="356"/>
      <c r="L95" s="356"/>
      <c r="M95" s="244"/>
    </row>
    <row r="96" spans="2:13" ht="15.75" customHeight="1" x14ac:dyDescent="0.3">
      <c r="B96" s="24"/>
      <c r="C96" s="345" t="s">
        <v>2</v>
      </c>
      <c r="D96" s="335"/>
      <c r="E96" s="335"/>
      <c r="F96" s="356" t="s">
        <v>225</v>
      </c>
      <c r="G96" s="356"/>
      <c r="H96" s="356"/>
      <c r="I96" s="356"/>
      <c r="J96" s="356"/>
      <c r="K96" s="356"/>
      <c r="L96" s="356"/>
      <c r="M96" s="244"/>
    </row>
    <row r="97" spans="2:13" ht="15.75" customHeight="1" x14ac:dyDescent="0.3">
      <c r="B97" s="24"/>
      <c r="C97" s="345" t="s">
        <v>1</v>
      </c>
      <c r="D97" s="335"/>
      <c r="E97" s="335"/>
      <c r="F97" s="356" t="s">
        <v>224</v>
      </c>
      <c r="G97" s="356"/>
      <c r="H97" s="356"/>
      <c r="I97" s="356"/>
      <c r="J97" s="356"/>
      <c r="K97" s="356"/>
      <c r="L97" s="356"/>
      <c r="M97" s="244"/>
    </row>
    <row r="98" spans="2:13" ht="21" customHeight="1" x14ac:dyDescent="0.3">
      <c r="B98" s="24"/>
      <c r="C98" s="337" t="s">
        <v>0</v>
      </c>
      <c r="D98" s="338"/>
      <c r="E98" s="338"/>
      <c r="F98" s="133"/>
      <c r="G98" s="133"/>
      <c r="H98" s="133"/>
      <c r="I98" s="133"/>
      <c r="J98" s="133"/>
      <c r="K98" s="133"/>
      <c r="L98" s="133"/>
      <c r="M98" s="244"/>
    </row>
    <row r="99" spans="2:13" x14ac:dyDescent="0.3">
      <c r="B99" s="24"/>
      <c r="C99" s="339"/>
      <c r="D99" s="340"/>
      <c r="E99" s="340"/>
      <c r="F99" s="245"/>
      <c r="G99" s="246"/>
      <c r="H99" s="247"/>
      <c r="I99" s="248"/>
      <c r="J99" s="248"/>
      <c r="K99" s="248"/>
      <c r="L99" s="248"/>
      <c r="M99" s="249"/>
    </row>
    <row r="100" spans="2:13" x14ac:dyDescent="0.3">
      <c r="B100" s="250"/>
      <c r="M100" s="220"/>
    </row>
  </sheetData>
  <sheetProtection algorithmName="SHA-512" hashValue="vto+Ltrr4K8K+aorwgiH7e3R7FsyD+yYBlaZ2HYZexMxl7ASt2EnKkIkV2es3MJa9LZPQWN11pG6R5wBjc2TaA==" saltValue="k7bZTT/D3EU6iIsvtV9B1g==" spinCount="100000" sheet="1" selectLockedCells="1"/>
  <mergeCells count="45">
    <mergeCell ref="K3:L3"/>
    <mergeCell ref="C14:D14"/>
    <mergeCell ref="E12:J12"/>
    <mergeCell ref="E14:J14"/>
    <mergeCell ref="C9:D9"/>
    <mergeCell ref="C10:D10"/>
    <mergeCell ref="C11:D11"/>
    <mergeCell ref="E9:J9"/>
    <mergeCell ref="E10:J10"/>
    <mergeCell ref="E11:J11"/>
    <mergeCell ref="E13:J13"/>
    <mergeCell ref="C6:M6"/>
    <mergeCell ref="C91:L91"/>
    <mergeCell ref="F92:L92"/>
    <mergeCell ref="F95:L95"/>
    <mergeCell ref="F96:L96"/>
    <mergeCell ref="F97:L97"/>
    <mergeCell ref="C95:E95"/>
    <mergeCell ref="C96:E96"/>
    <mergeCell ref="C97:E97"/>
    <mergeCell ref="K23:L23"/>
    <mergeCell ref="I21:L21"/>
    <mergeCell ref="I22:J22"/>
    <mergeCell ref="I23:J23"/>
    <mergeCell ref="C98:E99"/>
    <mergeCell ref="I26:L26"/>
    <mergeCell ref="I28:L28"/>
    <mergeCell ref="C94:E94"/>
    <mergeCell ref="C92:E92"/>
    <mergeCell ref="C26:F26"/>
    <mergeCell ref="C28:F28"/>
    <mergeCell ref="C22:D22"/>
    <mergeCell ref="C23:D23"/>
    <mergeCell ref="E22:F22"/>
    <mergeCell ref="C21:F21"/>
    <mergeCell ref="E23:F23"/>
    <mergeCell ref="C16:E16"/>
    <mergeCell ref="F16:L16"/>
    <mergeCell ref="C17:E17"/>
    <mergeCell ref="F17:L17"/>
    <mergeCell ref="K22:L22"/>
    <mergeCell ref="I20:J20"/>
    <mergeCell ref="K20:L20"/>
    <mergeCell ref="C20:D20"/>
    <mergeCell ref="E20:F20"/>
  </mergeCells>
  <dataValidations count="2">
    <dataValidation type="list" allowBlank="1" showInputMessage="1" showErrorMessage="1" sqref="E22 E20:F20 K20:L20 K22">
      <formula1>"Taip, Ne"</formula1>
    </dataValidation>
    <dataValidation type="list" allowBlank="1" showInputMessage="1" showErrorMessage="1" sqref="F16:L16">
      <formula1>$O$16:$O$19</formula1>
    </dataValidation>
  </dataValidations>
  <pageMargins left="0.7" right="0.7" top="0.75" bottom="0.75" header="0.3" footer="0.3"/>
  <pageSetup paperSize="9" scale="44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view="pageBreakPreview" topLeftCell="A55" zoomScaleNormal="80" zoomScaleSheetLayoutView="100" workbookViewId="0">
      <selection activeCell="E16" sqref="E16:F16"/>
    </sheetView>
  </sheetViews>
  <sheetFormatPr defaultColWidth="0" defaultRowHeight="14.4" zeroHeight="1" x14ac:dyDescent="0.3"/>
  <cols>
    <col min="1" max="1" width="3" style="21" customWidth="1"/>
    <col min="2" max="2" width="7" style="25" customWidth="1"/>
    <col min="3" max="4" width="33.5546875" style="25" customWidth="1"/>
    <col min="5" max="5" width="20.44140625" style="25" customWidth="1"/>
    <col min="6" max="6" width="20.6640625" style="25" customWidth="1"/>
    <col min="7" max="7" width="18.6640625" style="25" customWidth="1"/>
    <col min="8" max="8" width="20.88671875" style="25" customWidth="1"/>
    <col min="9" max="9" width="4.109375" style="25" customWidth="1"/>
    <col min="10" max="10" width="4.33203125" style="25" customWidth="1"/>
    <col min="11" max="11" width="7" style="25" customWidth="1"/>
    <col min="12" max="13" width="33.5546875" style="25" customWidth="1"/>
    <col min="14" max="14" width="20.44140625" style="25" customWidth="1"/>
    <col min="15" max="15" width="20.6640625" style="25" customWidth="1"/>
    <col min="16" max="16" width="18.6640625" style="25" customWidth="1"/>
    <col min="17" max="17" width="20.88671875" style="25" customWidth="1"/>
    <col min="18" max="18" width="3" style="21" customWidth="1"/>
    <col min="19" max="20" width="0" style="25" hidden="1" customWidth="1"/>
    <col min="21" max="16384" width="9.109375" style="25" hidden="1"/>
  </cols>
  <sheetData>
    <row r="1" spans="1:17" s="21" customFormat="1" ht="12" customHeight="1" x14ac:dyDescent="0.25">
      <c r="B1" s="220"/>
      <c r="C1" s="220"/>
      <c r="D1" s="220"/>
      <c r="E1" s="220"/>
      <c r="O1" s="220"/>
      <c r="P1" s="220"/>
      <c r="Q1" s="220"/>
    </row>
    <row r="2" spans="1:17" ht="15" x14ac:dyDescent="0.25">
      <c r="A2" s="265"/>
      <c r="B2" s="264"/>
      <c r="C2" s="252"/>
      <c r="D2" s="252"/>
      <c r="E2" s="252"/>
      <c r="F2" s="253"/>
      <c r="G2" s="253"/>
      <c r="H2" s="254"/>
      <c r="I2" s="255"/>
      <c r="J2" s="256"/>
      <c r="K2" s="252"/>
      <c r="L2" s="252"/>
      <c r="M2" s="252"/>
      <c r="N2" s="252"/>
      <c r="O2" s="252"/>
      <c r="P2" s="257"/>
      <c r="Q2" s="258"/>
    </row>
    <row r="3" spans="1:17" ht="14.25" customHeight="1" x14ac:dyDescent="0.3">
      <c r="A3" s="265"/>
      <c r="B3" s="221"/>
      <c r="C3" s="22"/>
      <c r="D3" s="22"/>
      <c r="E3" s="22"/>
      <c r="F3" s="23"/>
      <c r="G3" s="23"/>
      <c r="H3" s="26"/>
      <c r="I3" s="26"/>
      <c r="J3" s="23"/>
      <c r="K3" s="22"/>
      <c r="L3" s="22"/>
      <c r="M3" s="22"/>
      <c r="N3" s="23"/>
      <c r="O3" s="369" t="s">
        <v>208</v>
      </c>
      <c r="P3" s="369"/>
      <c r="Q3" s="373"/>
    </row>
    <row r="4" spans="1:17" ht="14.25" customHeight="1" x14ac:dyDescent="0.3">
      <c r="A4" s="265"/>
      <c r="B4" s="221"/>
      <c r="C4" s="22"/>
      <c r="D4" s="22"/>
      <c r="E4" s="22"/>
      <c r="F4" s="23"/>
      <c r="G4" s="23"/>
      <c r="H4" s="26"/>
      <c r="I4" s="26"/>
      <c r="J4" s="23"/>
      <c r="K4" s="22"/>
      <c r="L4" s="22"/>
      <c r="M4" s="22"/>
      <c r="N4" s="23"/>
      <c r="O4" s="369" t="s">
        <v>207</v>
      </c>
      <c r="P4" s="369"/>
      <c r="Q4" s="260"/>
    </row>
    <row r="5" spans="1:17" ht="15" x14ac:dyDescent="0.25">
      <c r="A5" s="265"/>
      <c r="B5" s="221"/>
      <c r="C5" s="22"/>
      <c r="D5" s="22"/>
      <c r="E5" s="22"/>
      <c r="F5" s="23"/>
      <c r="G5" s="23"/>
      <c r="H5" s="26"/>
      <c r="I5" s="26"/>
      <c r="J5" s="23"/>
      <c r="K5" s="22"/>
      <c r="L5" s="22"/>
      <c r="M5" s="22"/>
      <c r="N5" s="23"/>
      <c r="O5" s="128" t="s">
        <v>205</v>
      </c>
      <c r="P5" s="129"/>
      <c r="Q5" s="261"/>
    </row>
    <row r="6" spans="1:17" ht="15" x14ac:dyDescent="0.25">
      <c r="A6" s="265"/>
      <c r="B6" s="221"/>
      <c r="C6" s="22"/>
      <c r="D6" s="22"/>
      <c r="E6" s="22"/>
      <c r="F6" s="23"/>
      <c r="G6" s="23"/>
      <c r="H6" s="26"/>
      <c r="I6" s="26"/>
      <c r="J6" s="23"/>
      <c r="K6" s="22"/>
      <c r="L6" s="22"/>
      <c r="M6" s="22"/>
      <c r="N6" s="23"/>
      <c r="O6" s="128"/>
      <c r="P6" s="129"/>
      <c r="Q6" s="261"/>
    </row>
    <row r="7" spans="1:17" ht="15.6" x14ac:dyDescent="0.3">
      <c r="A7" s="265"/>
      <c r="B7" s="367" t="s">
        <v>209</v>
      </c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8"/>
    </row>
    <row r="8" spans="1:17" ht="15" x14ac:dyDescent="0.25">
      <c r="A8" s="265"/>
      <c r="B8" s="221"/>
      <c r="C8" s="22"/>
      <c r="D8" s="22"/>
      <c r="E8" s="22"/>
      <c r="F8" s="23"/>
      <c r="G8" s="22"/>
      <c r="H8" s="24"/>
      <c r="I8" s="24"/>
      <c r="J8" s="23"/>
      <c r="K8" s="22"/>
      <c r="L8" s="22"/>
      <c r="M8" s="22"/>
      <c r="N8" s="23"/>
      <c r="O8" s="23"/>
      <c r="P8" s="24"/>
      <c r="Q8" s="259"/>
    </row>
    <row r="9" spans="1:17" ht="15" thickBot="1" x14ac:dyDescent="0.35">
      <c r="A9" s="265"/>
      <c r="B9" s="364" t="s">
        <v>86</v>
      </c>
      <c r="C9" s="364"/>
      <c r="D9" s="27"/>
      <c r="E9" s="361" t="str">
        <f>'Finansiniai duomenys(2017-2018)'!C8</f>
        <v>Uždaroji akcinė bendrovė "Rokišio vandenys'</v>
      </c>
      <c r="F9" s="361"/>
      <c r="G9" s="361"/>
      <c r="H9" s="361"/>
      <c r="I9" s="361"/>
      <c r="J9" s="361"/>
      <c r="K9" s="361"/>
      <c r="L9" s="22"/>
      <c r="M9" s="22"/>
      <c r="N9" s="23"/>
      <c r="O9" s="23"/>
      <c r="P9" s="24"/>
      <c r="Q9" s="259"/>
    </row>
    <row r="10" spans="1:17" ht="15" thickBot="1" x14ac:dyDescent="0.35">
      <c r="A10" s="265"/>
      <c r="B10" s="364" t="s">
        <v>85</v>
      </c>
      <c r="C10" s="364"/>
      <c r="D10" s="27"/>
      <c r="E10" s="365" t="str">
        <f>'Finansiniai duomenys(2017-2018)'!C9</f>
        <v>Uždaroji akcinė bendrovė (UAB)</v>
      </c>
      <c r="F10" s="365"/>
      <c r="G10" s="365"/>
      <c r="H10" s="365"/>
      <c r="I10" s="365"/>
      <c r="J10" s="365"/>
      <c r="K10" s="365"/>
      <c r="L10" s="22"/>
      <c r="M10" s="22"/>
      <c r="N10" s="23"/>
      <c r="O10" s="23"/>
      <c r="P10" s="24"/>
      <c r="Q10" s="259"/>
    </row>
    <row r="11" spans="1:17" ht="15" thickBot="1" x14ac:dyDescent="0.35">
      <c r="A11" s="265"/>
      <c r="B11" s="364" t="s">
        <v>69</v>
      </c>
      <c r="C11" s="364"/>
      <c r="D11" s="27"/>
      <c r="E11" s="365">
        <f>'Finansiniai duomenys(2017-2018)'!C11</f>
        <v>173741535</v>
      </c>
      <c r="F11" s="365"/>
      <c r="G11" s="365"/>
      <c r="H11" s="365"/>
      <c r="I11" s="365"/>
      <c r="J11" s="365"/>
      <c r="K11" s="365"/>
      <c r="L11" s="22"/>
      <c r="M11" s="22"/>
      <c r="N11" s="23"/>
      <c r="O11" s="23"/>
      <c r="P11" s="24"/>
      <c r="Q11" s="259"/>
    </row>
    <row r="12" spans="1:17" ht="15" thickBot="1" x14ac:dyDescent="0.35">
      <c r="A12" s="265"/>
      <c r="B12" s="131" t="s">
        <v>112</v>
      </c>
      <c r="C12" s="27"/>
      <c r="D12" s="27"/>
      <c r="E12" s="361" t="str">
        <f>'Finansiniai duomenys(2017-2018)'!C13</f>
        <v xml:space="preserve">Komunalinės paslaugos: vanduo (nurodyti laukelyje žemiau, ar įmonė tik nuomoja infrastruktūrą, ar pati teikia paslaugas galutiniams vartotojams) </v>
      </c>
      <c r="F12" s="361"/>
      <c r="G12" s="361"/>
      <c r="H12" s="361"/>
      <c r="I12" s="361"/>
      <c r="J12" s="361"/>
      <c r="K12" s="361"/>
      <c r="L12" s="22"/>
      <c r="M12" s="22"/>
      <c r="N12" s="23"/>
      <c r="O12" s="23"/>
      <c r="P12" s="24"/>
      <c r="Q12" s="259"/>
    </row>
    <row r="13" spans="1:17" ht="15.75" thickBot="1" x14ac:dyDescent="0.3">
      <c r="A13" s="265"/>
      <c r="B13" s="131"/>
      <c r="C13" s="27"/>
      <c r="D13" s="27"/>
      <c r="E13" s="365" t="str">
        <f>'Finansiniai duomenys(2017-2018)'!C14</f>
        <v>Pati</v>
      </c>
      <c r="F13" s="365"/>
      <c r="G13" s="365"/>
      <c r="H13" s="365"/>
      <c r="I13" s="365"/>
      <c r="J13" s="365"/>
      <c r="K13" s="365"/>
      <c r="L13" s="22"/>
      <c r="M13" s="22"/>
      <c r="N13" s="23"/>
      <c r="O13" s="23"/>
      <c r="P13" s="24"/>
      <c r="Q13" s="259"/>
    </row>
    <row r="14" spans="1:17" ht="26.25" customHeight="1" x14ac:dyDescent="0.3">
      <c r="A14" s="265"/>
      <c r="B14" s="360" t="s">
        <v>142</v>
      </c>
      <c r="C14" s="360"/>
      <c r="D14" s="28"/>
      <c r="E14" s="362" t="str">
        <f>'Finansiniai duomenys(2017-2018)'!C28</f>
        <v>Rokiškio rajono savivaldybė</v>
      </c>
      <c r="F14" s="362"/>
      <c r="G14" s="362"/>
      <c r="H14" s="362"/>
      <c r="I14" s="362"/>
      <c r="J14" s="362"/>
      <c r="K14" s="362"/>
      <c r="L14" s="22"/>
      <c r="M14" s="22"/>
      <c r="N14" s="23"/>
      <c r="O14" s="23"/>
      <c r="P14" s="24"/>
      <c r="Q14" s="259"/>
    </row>
    <row r="15" spans="1:17" ht="15" x14ac:dyDescent="0.25">
      <c r="A15" s="265"/>
      <c r="B15" s="23"/>
      <c r="C15" s="22"/>
      <c r="D15" s="22"/>
      <c r="E15" s="22"/>
      <c r="F15" s="29"/>
      <c r="G15" s="29"/>
      <c r="H15" s="30"/>
      <c r="I15" s="26"/>
      <c r="J15" s="22"/>
      <c r="K15" s="22"/>
      <c r="L15" s="22"/>
      <c r="M15" s="22"/>
      <c r="N15" s="22"/>
      <c r="O15" s="23"/>
      <c r="P15" s="24"/>
      <c r="Q15" s="259"/>
    </row>
    <row r="16" spans="1:17" ht="29.25" customHeight="1" x14ac:dyDescent="0.3">
      <c r="A16" s="265"/>
      <c r="B16" s="338" t="s">
        <v>185</v>
      </c>
      <c r="C16" s="338"/>
      <c r="D16" s="370"/>
      <c r="E16" s="330"/>
      <c r="F16" s="332"/>
      <c r="G16" s="31"/>
      <c r="H16" s="26"/>
      <c r="I16" s="32"/>
      <c r="J16" s="33"/>
      <c r="K16" s="338" t="s">
        <v>184</v>
      </c>
      <c r="L16" s="338"/>
      <c r="M16" s="338"/>
      <c r="N16" s="330"/>
      <c r="O16" s="332"/>
      <c r="P16" s="24"/>
      <c r="Q16" s="259"/>
    </row>
    <row r="17" spans="1:20" x14ac:dyDescent="0.3">
      <c r="A17" s="265"/>
      <c r="B17" s="335" t="s">
        <v>183</v>
      </c>
      <c r="C17" s="371"/>
      <c r="D17" s="371"/>
      <c r="E17" s="371"/>
      <c r="F17" s="336"/>
      <c r="G17" s="34"/>
      <c r="H17" s="26"/>
      <c r="I17" s="32"/>
      <c r="J17" s="35"/>
      <c r="K17" s="335" t="s">
        <v>182</v>
      </c>
      <c r="L17" s="335"/>
      <c r="M17" s="335"/>
      <c r="N17" s="335"/>
      <c r="O17" s="335"/>
      <c r="P17" s="24"/>
      <c r="Q17" s="259"/>
    </row>
    <row r="18" spans="1:20" ht="15" x14ac:dyDescent="0.25">
      <c r="A18" s="265"/>
      <c r="B18" s="23"/>
      <c r="C18" s="22"/>
      <c r="D18" s="22"/>
      <c r="E18" s="22"/>
      <c r="F18" s="29"/>
      <c r="G18" s="23"/>
      <c r="H18" s="26"/>
      <c r="I18" s="32"/>
      <c r="J18" s="23"/>
      <c r="K18" s="23"/>
      <c r="L18" s="23"/>
      <c r="M18" s="23"/>
      <c r="N18" s="23"/>
      <c r="O18" s="23"/>
      <c r="P18" s="24"/>
      <c r="Q18" s="259"/>
    </row>
    <row r="19" spans="1:20" ht="15" x14ac:dyDescent="0.25">
      <c r="A19" s="265"/>
      <c r="B19" s="23"/>
      <c r="C19" s="22"/>
      <c r="D19" s="22"/>
      <c r="E19" s="22"/>
      <c r="F19" s="23"/>
      <c r="G19" s="23"/>
      <c r="H19" s="26"/>
      <c r="I19" s="32"/>
      <c r="J19" s="23"/>
      <c r="K19" s="23"/>
      <c r="L19" s="23"/>
      <c r="M19" s="23"/>
      <c r="N19" s="23"/>
      <c r="O19" s="23"/>
      <c r="P19" s="24"/>
      <c r="Q19" s="259"/>
    </row>
    <row r="20" spans="1:20" ht="15" x14ac:dyDescent="0.25">
      <c r="A20" s="265"/>
      <c r="B20" s="341" t="s">
        <v>157</v>
      </c>
      <c r="C20" s="341"/>
      <c r="D20" s="341"/>
      <c r="E20" s="341"/>
      <c r="F20" s="341"/>
      <c r="G20" s="341"/>
      <c r="H20" s="341"/>
      <c r="I20" s="36"/>
      <c r="J20" s="37"/>
      <c r="K20" s="341" t="s">
        <v>143</v>
      </c>
      <c r="L20" s="341"/>
      <c r="M20" s="341"/>
      <c r="N20" s="341"/>
      <c r="O20" s="341"/>
      <c r="P20" s="341"/>
      <c r="Q20" s="379"/>
    </row>
    <row r="21" spans="1:20" ht="15" x14ac:dyDescent="0.25">
      <c r="A21" s="265"/>
      <c r="B21" s="40"/>
      <c r="C21" s="38"/>
      <c r="D21" s="38"/>
      <c r="E21" s="38"/>
      <c r="F21" s="39"/>
      <c r="G21" s="40"/>
      <c r="H21" s="26"/>
      <c r="I21" s="32"/>
      <c r="J21" s="40"/>
      <c r="K21" s="40"/>
      <c r="L21" s="38"/>
      <c r="M21" s="38"/>
      <c r="N21" s="38"/>
      <c r="O21" s="39"/>
      <c r="P21" s="40"/>
      <c r="Q21" s="259"/>
    </row>
    <row r="22" spans="1:20" x14ac:dyDescent="0.3">
      <c r="A22" s="265"/>
      <c r="B22" s="375" t="s">
        <v>200</v>
      </c>
      <c r="C22" s="342"/>
      <c r="D22" s="342"/>
      <c r="E22" s="342"/>
      <c r="F22" s="349"/>
      <c r="G22" s="41"/>
      <c r="H22" s="26"/>
      <c r="I22" s="32"/>
      <c r="J22" s="42"/>
      <c r="K22" s="375" t="s">
        <v>144</v>
      </c>
      <c r="L22" s="342"/>
      <c r="M22" s="342"/>
      <c r="N22" s="342"/>
      <c r="O22" s="349"/>
      <c r="P22" s="41"/>
      <c r="Q22" s="259"/>
    </row>
    <row r="23" spans="1:20" ht="40.5" customHeight="1" x14ac:dyDescent="0.3">
      <c r="A23" s="220"/>
      <c r="B23" s="46" t="s">
        <v>97</v>
      </c>
      <c r="C23" s="43" t="s">
        <v>170</v>
      </c>
      <c r="D23" s="44" t="s">
        <v>171</v>
      </c>
      <c r="E23" s="45" t="s">
        <v>169</v>
      </c>
      <c r="F23" s="46" t="s">
        <v>168</v>
      </c>
      <c r="G23" s="47" t="s">
        <v>146</v>
      </c>
      <c r="H23" s="47" t="s">
        <v>147</v>
      </c>
      <c r="I23" s="48"/>
      <c r="J23" s="49"/>
      <c r="K23" s="46" t="s">
        <v>97</v>
      </c>
      <c r="L23" s="43" t="s">
        <v>170</v>
      </c>
      <c r="M23" s="44" t="s">
        <v>171</v>
      </c>
      <c r="N23" s="45" t="s">
        <v>169</v>
      </c>
      <c r="O23" s="46" t="s">
        <v>145</v>
      </c>
      <c r="P23" s="47" t="s">
        <v>146</v>
      </c>
      <c r="Q23" s="47" t="s">
        <v>147</v>
      </c>
      <c r="T23" s="25" t="s">
        <v>172</v>
      </c>
    </row>
    <row r="24" spans="1:20" x14ac:dyDescent="0.3">
      <c r="A24" s="220"/>
      <c r="B24" s="50">
        <v>1</v>
      </c>
      <c r="C24" s="8"/>
      <c r="D24" s="8"/>
      <c r="E24" s="8"/>
      <c r="F24" s="8"/>
      <c r="G24" s="55"/>
      <c r="H24" s="56"/>
      <c r="I24" s="32"/>
      <c r="J24" s="33"/>
      <c r="K24" s="50">
        <v>1</v>
      </c>
      <c r="L24" s="8"/>
      <c r="M24" s="8"/>
      <c r="N24" s="8"/>
      <c r="O24" s="8"/>
      <c r="P24" s="55"/>
      <c r="Q24" s="56"/>
      <c r="T24" s="25" t="s">
        <v>173</v>
      </c>
    </row>
    <row r="25" spans="1:20" x14ac:dyDescent="0.3">
      <c r="A25" s="220"/>
      <c r="B25" s="50">
        <v>2</v>
      </c>
      <c r="C25" s="8"/>
      <c r="D25" s="8"/>
      <c r="E25" s="8"/>
      <c r="F25" s="8"/>
      <c r="G25" s="55"/>
      <c r="H25" s="56"/>
      <c r="I25" s="32"/>
      <c r="J25" s="33"/>
      <c r="K25" s="50">
        <v>2</v>
      </c>
      <c r="L25" s="8"/>
      <c r="M25" s="8"/>
      <c r="N25" s="8"/>
      <c r="O25" s="8"/>
      <c r="P25" s="55"/>
      <c r="Q25" s="56"/>
      <c r="T25" s="25" t="s">
        <v>174</v>
      </c>
    </row>
    <row r="26" spans="1:20" x14ac:dyDescent="0.3">
      <c r="A26" s="220"/>
      <c r="B26" s="50">
        <v>3</v>
      </c>
      <c r="C26" s="8"/>
      <c r="D26" s="8"/>
      <c r="E26" s="8"/>
      <c r="F26" s="8"/>
      <c r="G26" s="55"/>
      <c r="H26" s="56"/>
      <c r="I26" s="32"/>
      <c r="J26" s="33"/>
      <c r="K26" s="50">
        <v>3</v>
      </c>
      <c r="L26" s="8"/>
      <c r="M26" s="8"/>
      <c r="N26" s="8"/>
      <c r="O26" s="8"/>
      <c r="P26" s="55"/>
      <c r="Q26" s="56"/>
      <c r="T26" s="25" t="s">
        <v>175</v>
      </c>
    </row>
    <row r="27" spans="1:20" ht="15" x14ac:dyDescent="0.25">
      <c r="A27" s="220"/>
      <c r="B27" s="50">
        <v>4</v>
      </c>
      <c r="C27" s="8"/>
      <c r="D27" s="8"/>
      <c r="E27" s="8"/>
      <c r="F27" s="8"/>
      <c r="G27" s="55"/>
      <c r="H27" s="56"/>
      <c r="I27" s="32"/>
      <c r="J27" s="33"/>
      <c r="K27" s="50">
        <v>4</v>
      </c>
      <c r="L27" s="8"/>
      <c r="M27" s="8"/>
      <c r="N27" s="8"/>
      <c r="O27" s="8"/>
      <c r="P27" s="55"/>
      <c r="Q27" s="56"/>
      <c r="T27" s="25" t="s">
        <v>176</v>
      </c>
    </row>
    <row r="28" spans="1:20" x14ac:dyDescent="0.3">
      <c r="A28" s="220"/>
      <c r="B28" s="50">
        <v>5</v>
      </c>
      <c r="C28" s="8"/>
      <c r="D28" s="8"/>
      <c r="E28" s="8"/>
      <c r="F28" s="8"/>
      <c r="G28" s="55"/>
      <c r="H28" s="56"/>
      <c r="I28" s="32"/>
      <c r="J28" s="33"/>
      <c r="K28" s="50">
        <v>5</v>
      </c>
      <c r="L28" s="8"/>
      <c r="M28" s="8"/>
      <c r="N28" s="8"/>
      <c r="O28" s="8"/>
      <c r="P28" s="55"/>
      <c r="Q28" s="56"/>
      <c r="T28" s="25" t="s">
        <v>177</v>
      </c>
    </row>
    <row r="29" spans="1:20" x14ac:dyDescent="0.3">
      <c r="A29" s="220"/>
      <c r="B29" s="50">
        <v>6</v>
      </c>
      <c r="C29" s="8"/>
      <c r="D29" s="8"/>
      <c r="E29" s="8"/>
      <c r="F29" s="8"/>
      <c r="G29" s="55"/>
      <c r="H29" s="56"/>
      <c r="I29" s="32"/>
      <c r="J29" s="33"/>
      <c r="K29" s="50">
        <v>6</v>
      </c>
      <c r="L29" s="8"/>
      <c r="M29" s="8"/>
      <c r="N29" s="8"/>
      <c r="O29" s="8"/>
      <c r="P29" s="55"/>
      <c r="Q29" s="56"/>
      <c r="T29" s="25" t="s">
        <v>178</v>
      </c>
    </row>
    <row r="30" spans="1:20" x14ac:dyDescent="0.3">
      <c r="A30" s="220"/>
      <c r="B30" s="50">
        <v>7</v>
      </c>
      <c r="C30" s="8"/>
      <c r="D30" s="8"/>
      <c r="E30" s="8"/>
      <c r="F30" s="8"/>
      <c r="G30" s="55"/>
      <c r="H30" s="56"/>
      <c r="I30" s="32"/>
      <c r="J30" s="33"/>
      <c r="K30" s="50">
        <v>7</v>
      </c>
      <c r="L30" s="8"/>
      <c r="M30" s="8"/>
      <c r="N30" s="8"/>
      <c r="O30" s="8"/>
      <c r="P30" s="55"/>
      <c r="Q30" s="56"/>
      <c r="T30" s="25" t="s">
        <v>179</v>
      </c>
    </row>
    <row r="31" spans="1:20" x14ac:dyDescent="0.3">
      <c r="A31" s="220"/>
      <c r="B31" s="50">
        <v>8</v>
      </c>
      <c r="C31" s="8"/>
      <c r="D31" s="8"/>
      <c r="E31" s="8"/>
      <c r="F31" s="8"/>
      <c r="G31" s="55"/>
      <c r="H31" s="56"/>
      <c r="I31" s="32"/>
      <c r="J31" s="33"/>
      <c r="K31" s="50">
        <v>8</v>
      </c>
      <c r="L31" s="8"/>
      <c r="M31" s="8"/>
      <c r="N31" s="8"/>
      <c r="O31" s="8"/>
      <c r="P31" s="55"/>
      <c r="Q31" s="56"/>
      <c r="T31" s="25" t="s">
        <v>189</v>
      </c>
    </row>
    <row r="32" spans="1:20" x14ac:dyDescent="0.3">
      <c r="A32" s="220"/>
      <c r="B32" s="50">
        <v>9</v>
      </c>
      <c r="C32" s="8"/>
      <c r="D32" s="8"/>
      <c r="E32" s="8"/>
      <c r="F32" s="8"/>
      <c r="G32" s="55"/>
      <c r="H32" s="56"/>
      <c r="I32" s="32"/>
      <c r="J32" s="33"/>
      <c r="K32" s="50">
        <v>9</v>
      </c>
      <c r="L32" s="8"/>
      <c r="M32" s="8"/>
      <c r="N32" s="8"/>
      <c r="O32" s="8"/>
      <c r="P32" s="55"/>
      <c r="Q32" s="56"/>
      <c r="T32" s="25" t="s">
        <v>180</v>
      </c>
    </row>
    <row r="33" spans="1:20" x14ac:dyDescent="0.3">
      <c r="A33" s="220"/>
      <c r="B33" s="50">
        <v>10</v>
      </c>
      <c r="C33" s="8"/>
      <c r="D33" s="8"/>
      <c r="E33" s="8"/>
      <c r="F33" s="8"/>
      <c r="G33" s="55"/>
      <c r="H33" s="56"/>
      <c r="I33" s="32"/>
      <c r="J33" s="33"/>
      <c r="K33" s="50">
        <v>10</v>
      </c>
      <c r="L33" s="8"/>
      <c r="M33" s="8"/>
      <c r="N33" s="8"/>
      <c r="O33" s="8"/>
      <c r="P33" s="55"/>
      <c r="Q33" s="56"/>
      <c r="T33" s="25" t="s">
        <v>181</v>
      </c>
    </row>
    <row r="34" spans="1:20" x14ac:dyDescent="0.3">
      <c r="A34" s="220"/>
      <c r="B34" s="50">
        <v>11</v>
      </c>
      <c r="C34" s="8"/>
      <c r="D34" s="8"/>
      <c r="E34" s="8"/>
      <c r="F34" s="8"/>
      <c r="G34" s="55"/>
      <c r="H34" s="56"/>
      <c r="I34" s="32"/>
      <c r="J34" s="33"/>
      <c r="K34" s="50">
        <v>11</v>
      </c>
      <c r="L34" s="8"/>
      <c r="M34" s="8"/>
      <c r="N34" s="8"/>
      <c r="O34" s="8"/>
      <c r="P34" s="55"/>
      <c r="Q34" s="56"/>
      <c r="T34" s="25" t="s">
        <v>186</v>
      </c>
    </row>
    <row r="35" spans="1:20" x14ac:dyDescent="0.3">
      <c r="A35" s="220"/>
      <c r="B35" s="50">
        <v>12</v>
      </c>
      <c r="C35" s="8"/>
      <c r="D35" s="8"/>
      <c r="E35" s="8"/>
      <c r="F35" s="8"/>
      <c r="G35" s="55"/>
      <c r="H35" s="56"/>
      <c r="I35" s="32"/>
      <c r="J35" s="33"/>
      <c r="K35" s="50">
        <v>12</v>
      </c>
      <c r="L35" s="8"/>
      <c r="M35" s="8"/>
      <c r="N35" s="8"/>
      <c r="O35" s="8"/>
      <c r="P35" s="55"/>
      <c r="Q35" s="56"/>
    </row>
    <row r="36" spans="1:20" x14ac:dyDescent="0.3">
      <c r="A36" s="220"/>
      <c r="B36" s="50">
        <v>13</v>
      </c>
      <c r="C36" s="8"/>
      <c r="D36" s="8"/>
      <c r="E36" s="8"/>
      <c r="F36" s="8"/>
      <c r="G36" s="55"/>
      <c r="H36" s="56"/>
      <c r="I36" s="32"/>
      <c r="J36" s="33"/>
      <c r="K36" s="50">
        <v>13</v>
      </c>
      <c r="L36" s="8"/>
      <c r="M36" s="8"/>
      <c r="N36" s="8"/>
      <c r="O36" s="8"/>
      <c r="P36" s="55"/>
      <c r="Q36" s="56"/>
    </row>
    <row r="37" spans="1:20" x14ac:dyDescent="0.3">
      <c r="A37" s="220"/>
      <c r="B37" s="50">
        <v>14</v>
      </c>
      <c r="C37" s="8"/>
      <c r="D37" s="8"/>
      <c r="E37" s="8"/>
      <c r="F37" s="8"/>
      <c r="G37" s="55"/>
      <c r="H37" s="56"/>
      <c r="I37" s="32"/>
      <c r="J37" s="33"/>
      <c r="K37" s="50">
        <v>14</v>
      </c>
      <c r="L37" s="8"/>
      <c r="M37" s="8"/>
      <c r="N37" s="8"/>
      <c r="O37" s="8"/>
      <c r="P37" s="55"/>
      <c r="Q37" s="56"/>
    </row>
    <row r="38" spans="1:20" x14ac:dyDescent="0.3">
      <c r="A38" s="220"/>
      <c r="B38" s="50">
        <v>15</v>
      </c>
      <c r="C38" s="8"/>
      <c r="D38" s="8"/>
      <c r="E38" s="8"/>
      <c r="F38" s="8"/>
      <c r="G38" s="55"/>
      <c r="H38" s="56"/>
      <c r="I38" s="32"/>
      <c r="J38" s="33"/>
      <c r="K38" s="50">
        <v>15</v>
      </c>
      <c r="L38" s="8"/>
      <c r="M38" s="8"/>
      <c r="N38" s="8"/>
      <c r="O38" s="8"/>
      <c r="P38" s="55"/>
      <c r="Q38" s="56"/>
    </row>
    <row r="39" spans="1:20" x14ac:dyDescent="0.3">
      <c r="A39" s="220"/>
      <c r="B39" s="50">
        <v>16</v>
      </c>
      <c r="C39" s="8"/>
      <c r="D39" s="8"/>
      <c r="E39" s="8"/>
      <c r="F39" s="8"/>
      <c r="G39" s="55"/>
      <c r="H39" s="56"/>
      <c r="I39" s="32"/>
      <c r="J39" s="33"/>
      <c r="K39" s="50">
        <v>16</v>
      </c>
      <c r="L39" s="8"/>
      <c r="M39" s="8"/>
      <c r="N39" s="8"/>
      <c r="O39" s="8"/>
      <c r="P39" s="55"/>
      <c r="Q39" s="56"/>
    </row>
    <row r="40" spans="1:20" x14ac:dyDescent="0.3">
      <c r="A40" s="220"/>
      <c r="B40" s="50">
        <v>17</v>
      </c>
      <c r="C40" s="8"/>
      <c r="D40" s="8"/>
      <c r="E40" s="8"/>
      <c r="F40" s="8"/>
      <c r="G40" s="55"/>
      <c r="H40" s="56"/>
      <c r="I40" s="32"/>
      <c r="J40" s="33"/>
      <c r="K40" s="50">
        <v>17</v>
      </c>
      <c r="L40" s="8"/>
      <c r="M40" s="8"/>
      <c r="N40" s="8"/>
      <c r="O40" s="8"/>
      <c r="P40" s="55"/>
      <c r="Q40" s="56"/>
    </row>
    <row r="41" spans="1:20" x14ac:dyDescent="0.3">
      <c r="A41" s="220"/>
      <c r="B41" s="50">
        <v>18</v>
      </c>
      <c r="C41" s="8"/>
      <c r="D41" s="8"/>
      <c r="E41" s="8"/>
      <c r="F41" s="8"/>
      <c r="G41" s="55"/>
      <c r="H41" s="56"/>
      <c r="I41" s="32"/>
      <c r="J41" s="33"/>
      <c r="K41" s="50">
        <v>18</v>
      </c>
      <c r="L41" s="8"/>
      <c r="M41" s="8"/>
      <c r="N41" s="8"/>
      <c r="O41" s="8"/>
      <c r="P41" s="55"/>
      <c r="Q41" s="56"/>
    </row>
    <row r="42" spans="1:20" x14ac:dyDescent="0.3">
      <c r="A42" s="220"/>
      <c r="B42" s="50">
        <v>19</v>
      </c>
      <c r="C42" s="8"/>
      <c r="D42" s="8"/>
      <c r="E42" s="8"/>
      <c r="F42" s="8"/>
      <c r="G42" s="55"/>
      <c r="H42" s="56"/>
      <c r="I42" s="32"/>
      <c r="J42" s="33"/>
      <c r="K42" s="50">
        <v>19</v>
      </c>
      <c r="L42" s="8"/>
      <c r="M42" s="8"/>
      <c r="N42" s="8"/>
      <c r="O42" s="8"/>
      <c r="P42" s="55"/>
      <c r="Q42" s="56"/>
    </row>
    <row r="43" spans="1:20" x14ac:dyDescent="0.3">
      <c r="A43" s="220"/>
      <c r="B43" s="50">
        <v>20</v>
      </c>
      <c r="C43" s="8"/>
      <c r="D43" s="8"/>
      <c r="E43" s="8"/>
      <c r="F43" s="8"/>
      <c r="G43" s="55"/>
      <c r="H43" s="56"/>
      <c r="I43" s="32"/>
      <c r="J43" s="33"/>
      <c r="K43" s="50">
        <v>20</v>
      </c>
      <c r="L43" s="8"/>
      <c r="M43" s="8"/>
      <c r="N43" s="8"/>
      <c r="O43" s="8"/>
      <c r="P43" s="55"/>
      <c r="Q43" s="56"/>
    </row>
    <row r="44" spans="1:20" x14ac:dyDescent="0.3">
      <c r="A44" s="220"/>
      <c r="B44" s="50">
        <v>21</v>
      </c>
      <c r="C44" s="8"/>
      <c r="D44" s="8"/>
      <c r="E44" s="8"/>
      <c r="F44" s="8"/>
      <c r="G44" s="55"/>
      <c r="H44" s="56"/>
      <c r="I44" s="32"/>
      <c r="J44" s="33"/>
      <c r="K44" s="50">
        <v>21</v>
      </c>
      <c r="L44" s="8"/>
      <c r="M44" s="8"/>
      <c r="N44" s="8"/>
      <c r="O44" s="8"/>
      <c r="P44" s="55"/>
      <c r="Q44" s="56"/>
    </row>
    <row r="45" spans="1:20" x14ac:dyDescent="0.3">
      <c r="A45" s="220"/>
      <c r="B45" s="50">
        <v>22</v>
      </c>
      <c r="C45" s="8"/>
      <c r="D45" s="8"/>
      <c r="E45" s="8"/>
      <c r="F45" s="8"/>
      <c r="G45" s="55"/>
      <c r="H45" s="56"/>
      <c r="I45" s="32"/>
      <c r="J45" s="33"/>
      <c r="K45" s="50">
        <v>22</v>
      </c>
      <c r="L45" s="8"/>
      <c r="M45" s="8"/>
      <c r="N45" s="8"/>
      <c r="O45" s="8"/>
      <c r="P45" s="55"/>
      <c r="Q45" s="56"/>
    </row>
    <row r="46" spans="1:20" x14ac:dyDescent="0.3">
      <c r="A46" s="220"/>
      <c r="B46" s="50">
        <v>23</v>
      </c>
      <c r="C46" s="8"/>
      <c r="D46" s="8"/>
      <c r="E46" s="8"/>
      <c r="F46" s="8"/>
      <c r="G46" s="55"/>
      <c r="H46" s="56"/>
      <c r="I46" s="32"/>
      <c r="J46" s="33"/>
      <c r="K46" s="50">
        <v>23</v>
      </c>
      <c r="L46" s="8"/>
      <c r="M46" s="8"/>
      <c r="N46" s="8"/>
      <c r="O46" s="8"/>
      <c r="P46" s="55"/>
      <c r="Q46" s="56"/>
    </row>
    <row r="47" spans="1:20" x14ac:dyDescent="0.3">
      <c r="A47" s="220"/>
      <c r="B47" s="50">
        <v>24</v>
      </c>
      <c r="C47" s="8"/>
      <c r="D47" s="8"/>
      <c r="E47" s="8"/>
      <c r="F47" s="8"/>
      <c r="G47" s="55"/>
      <c r="H47" s="56"/>
      <c r="I47" s="32"/>
      <c r="J47" s="33"/>
      <c r="K47" s="50">
        <v>24</v>
      </c>
      <c r="L47" s="8"/>
      <c r="M47" s="8"/>
      <c r="N47" s="8"/>
      <c r="O47" s="8"/>
      <c r="P47" s="55"/>
      <c r="Q47" s="56"/>
    </row>
    <row r="48" spans="1:20" x14ac:dyDescent="0.3">
      <c r="A48" s="220"/>
      <c r="B48" s="50">
        <v>25</v>
      </c>
      <c r="C48" s="8"/>
      <c r="D48" s="8"/>
      <c r="E48" s="8"/>
      <c r="F48" s="8"/>
      <c r="G48" s="55"/>
      <c r="H48" s="56"/>
      <c r="I48" s="32"/>
      <c r="J48" s="33"/>
      <c r="K48" s="50">
        <v>25</v>
      </c>
      <c r="L48" s="8"/>
      <c r="M48" s="8"/>
      <c r="N48" s="8"/>
      <c r="O48" s="8"/>
      <c r="P48" s="55"/>
      <c r="Q48" s="56"/>
    </row>
    <row r="49" spans="1:17" x14ac:dyDescent="0.3">
      <c r="A49" s="220"/>
      <c r="B49" s="50">
        <v>26</v>
      </c>
      <c r="C49" s="8"/>
      <c r="D49" s="8"/>
      <c r="E49" s="8"/>
      <c r="F49" s="8"/>
      <c r="G49" s="55"/>
      <c r="H49" s="56"/>
      <c r="I49" s="32"/>
      <c r="J49" s="33"/>
      <c r="K49" s="50">
        <v>26</v>
      </c>
      <c r="L49" s="8"/>
      <c r="M49" s="8"/>
      <c r="N49" s="8"/>
      <c r="O49" s="8"/>
      <c r="P49" s="55"/>
      <c r="Q49" s="56"/>
    </row>
    <row r="50" spans="1:17" x14ac:dyDescent="0.3">
      <c r="A50" s="220"/>
      <c r="B50" s="50">
        <v>27</v>
      </c>
      <c r="C50" s="8"/>
      <c r="D50" s="8"/>
      <c r="E50" s="8"/>
      <c r="F50" s="8"/>
      <c r="G50" s="55"/>
      <c r="H50" s="56"/>
      <c r="I50" s="32"/>
      <c r="J50" s="33"/>
      <c r="K50" s="50">
        <v>27</v>
      </c>
      <c r="L50" s="8"/>
      <c r="M50" s="8"/>
      <c r="N50" s="8"/>
      <c r="O50" s="8"/>
      <c r="P50" s="55"/>
      <c r="Q50" s="56"/>
    </row>
    <row r="51" spans="1:17" x14ac:dyDescent="0.3">
      <c r="A51" s="220"/>
      <c r="B51" s="50">
        <v>28</v>
      </c>
      <c r="C51" s="8"/>
      <c r="D51" s="8"/>
      <c r="E51" s="8"/>
      <c r="F51" s="8"/>
      <c r="G51" s="55"/>
      <c r="H51" s="56"/>
      <c r="I51" s="32"/>
      <c r="J51" s="33"/>
      <c r="K51" s="50">
        <v>28</v>
      </c>
      <c r="L51" s="8"/>
      <c r="M51" s="8"/>
      <c r="N51" s="8"/>
      <c r="O51" s="8"/>
      <c r="P51" s="55"/>
      <c r="Q51" s="56"/>
    </row>
    <row r="52" spans="1:17" x14ac:dyDescent="0.3">
      <c r="A52" s="220"/>
      <c r="B52" s="50">
        <v>29</v>
      </c>
      <c r="C52" s="8"/>
      <c r="D52" s="8"/>
      <c r="E52" s="8"/>
      <c r="F52" s="8"/>
      <c r="G52" s="55"/>
      <c r="H52" s="56"/>
      <c r="I52" s="32"/>
      <c r="J52" s="33"/>
      <c r="K52" s="50">
        <v>29</v>
      </c>
      <c r="L52" s="8"/>
      <c r="M52" s="8"/>
      <c r="N52" s="8"/>
      <c r="O52" s="8"/>
      <c r="P52" s="55"/>
      <c r="Q52" s="56"/>
    </row>
    <row r="53" spans="1:17" x14ac:dyDescent="0.3">
      <c r="A53" s="220"/>
      <c r="B53" s="50">
        <v>30</v>
      </c>
      <c r="C53" s="8"/>
      <c r="D53" s="8"/>
      <c r="E53" s="8"/>
      <c r="F53" s="8"/>
      <c r="G53" s="55"/>
      <c r="H53" s="56"/>
      <c r="I53" s="32"/>
      <c r="J53" s="33"/>
      <c r="K53" s="50">
        <v>30</v>
      </c>
      <c r="L53" s="8"/>
      <c r="M53" s="8"/>
      <c r="N53" s="8"/>
      <c r="O53" s="8"/>
      <c r="P53" s="55"/>
      <c r="Q53" s="56"/>
    </row>
    <row r="54" spans="1:17" x14ac:dyDescent="0.3">
      <c r="A54" s="220"/>
      <c r="B54" s="50">
        <v>31</v>
      </c>
      <c r="C54" s="8"/>
      <c r="D54" s="8"/>
      <c r="E54" s="8"/>
      <c r="F54" s="8"/>
      <c r="G54" s="55"/>
      <c r="H54" s="56"/>
      <c r="I54" s="32"/>
      <c r="J54" s="33"/>
      <c r="K54" s="50">
        <v>31</v>
      </c>
      <c r="L54" s="8"/>
      <c r="M54" s="8"/>
      <c r="N54" s="8"/>
      <c r="O54" s="8"/>
      <c r="P54" s="55"/>
      <c r="Q54" s="56"/>
    </row>
    <row r="55" spans="1:17" x14ac:dyDescent="0.3">
      <c r="A55" s="220"/>
      <c r="B55" s="50">
        <v>32</v>
      </c>
      <c r="C55" s="8"/>
      <c r="D55" s="8"/>
      <c r="E55" s="8"/>
      <c r="F55" s="8"/>
      <c r="G55" s="55"/>
      <c r="H55" s="56"/>
      <c r="I55" s="32"/>
      <c r="J55" s="33"/>
      <c r="K55" s="50">
        <v>32</v>
      </c>
      <c r="L55" s="8"/>
      <c r="M55" s="8"/>
      <c r="N55" s="8"/>
      <c r="O55" s="8"/>
      <c r="P55" s="55"/>
      <c r="Q55" s="56"/>
    </row>
    <row r="56" spans="1:17" x14ac:dyDescent="0.3">
      <c r="A56" s="220"/>
      <c r="B56" s="50">
        <v>33</v>
      </c>
      <c r="C56" s="8"/>
      <c r="D56" s="8"/>
      <c r="E56" s="8"/>
      <c r="F56" s="8"/>
      <c r="G56" s="55"/>
      <c r="H56" s="56"/>
      <c r="I56" s="32"/>
      <c r="J56" s="33"/>
      <c r="K56" s="50">
        <v>33</v>
      </c>
      <c r="L56" s="8"/>
      <c r="M56" s="8"/>
      <c r="N56" s="8"/>
      <c r="O56" s="8"/>
      <c r="P56" s="55"/>
      <c r="Q56" s="56"/>
    </row>
    <row r="57" spans="1:17" x14ac:dyDescent="0.3">
      <c r="A57" s="220"/>
      <c r="B57" s="50">
        <v>34</v>
      </c>
      <c r="C57" s="8"/>
      <c r="D57" s="8"/>
      <c r="E57" s="8"/>
      <c r="F57" s="8"/>
      <c r="G57" s="55"/>
      <c r="H57" s="56"/>
      <c r="I57" s="32"/>
      <c r="J57" s="33"/>
      <c r="K57" s="50">
        <v>34</v>
      </c>
      <c r="L57" s="8"/>
      <c r="M57" s="8"/>
      <c r="N57" s="8"/>
      <c r="O57" s="8"/>
      <c r="P57" s="55"/>
      <c r="Q57" s="56"/>
    </row>
    <row r="58" spans="1:17" x14ac:dyDescent="0.3">
      <c r="A58" s="220"/>
      <c r="B58" s="50">
        <v>35</v>
      </c>
      <c r="C58" s="8"/>
      <c r="D58" s="8"/>
      <c r="E58" s="8"/>
      <c r="F58" s="8"/>
      <c r="G58" s="55"/>
      <c r="H58" s="56"/>
      <c r="I58" s="32"/>
      <c r="J58" s="33"/>
      <c r="K58" s="50">
        <v>35</v>
      </c>
      <c r="L58" s="8"/>
      <c r="M58" s="8"/>
      <c r="N58" s="8"/>
      <c r="O58" s="8"/>
      <c r="P58" s="55"/>
      <c r="Q58" s="56"/>
    </row>
    <row r="59" spans="1:17" x14ac:dyDescent="0.3">
      <c r="A59" s="220"/>
      <c r="B59" s="50">
        <v>36</v>
      </c>
      <c r="C59" s="8"/>
      <c r="D59" s="8"/>
      <c r="E59" s="8"/>
      <c r="F59" s="8"/>
      <c r="G59" s="55"/>
      <c r="H59" s="56"/>
      <c r="I59" s="32"/>
      <c r="J59" s="33"/>
      <c r="K59" s="50">
        <v>36</v>
      </c>
      <c r="L59" s="8"/>
      <c r="M59" s="8"/>
      <c r="N59" s="8"/>
      <c r="O59" s="8"/>
      <c r="P59" s="55"/>
      <c r="Q59" s="56"/>
    </row>
    <row r="60" spans="1:17" x14ac:dyDescent="0.3">
      <c r="A60" s="220"/>
      <c r="B60" s="50">
        <v>37</v>
      </c>
      <c r="C60" s="8"/>
      <c r="D60" s="8"/>
      <c r="E60" s="8"/>
      <c r="F60" s="8"/>
      <c r="G60" s="55"/>
      <c r="H60" s="56"/>
      <c r="I60" s="32"/>
      <c r="J60" s="33"/>
      <c r="K60" s="50">
        <v>37</v>
      </c>
      <c r="L60" s="8"/>
      <c r="M60" s="8"/>
      <c r="N60" s="8"/>
      <c r="O60" s="8"/>
      <c r="P60" s="55"/>
      <c r="Q60" s="56"/>
    </row>
    <row r="61" spans="1:17" x14ac:dyDescent="0.3">
      <c r="A61" s="220"/>
      <c r="B61" s="50">
        <v>38</v>
      </c>
      <c r="C61" s="8"/>
      <c r="D61" s="8"/>
      <c r="E61" s="8"/>
      <c r="F61" s="8"/>
      <c r="G61" s="55"/>
      <c r="H61" s="56"/>
      <c r="I61" s="32"/>
      <c r="J61" s="33"/>
      <c r="K61" s="50">
        <v>38</v>
      </c>
      <c r="L61" s="8"/>
      <c r="M61" s="8"/>
      <c r="N61" s="8"/>
      <c r="O61" s="8"/>
      <c r="P61" s="55"/>
      <c r="Q61" s="56"/>
    </row>
    <row r="62" spans="1:17" x14ac:dyDescent="0.3">
      <c r="A62" s="220"/>
      <c r="B62" s="50">
        <v>39</v>
      </c>
      <c r="C62" s="8"/>
      <c r="D62" s="8"/>
      <c r="E62" s="8"/>
      <c r="F62" s="8"/>
      <c r="G62" s="55"/>
      <c r="H62" s="56"/>
      <c r="I62" s="32"/>
      <c r="J62" s="33"/>
      <c r="K62" s="50">
        <v>39</v>
      </c>
      <c r="L62" s="8"/>
      <c r="M62" s="8"/>
      <c r="N62" s="8"/>
      <c r="O62" s="8"/>
      <c r="P62" s="55"/>
      <c r="Q62" s="56"/>
    </row>
    <row r="63" spans="1:17" x14ac:dyDescent="0.3">
      <c r="A63" s="220"/>
      <c r="B63" s="50">
        <v>40</v>
      </c>
      <c r="C63" s="8"/>
      <c r="D63" s="8"/>
      <c r="E63" s="8"/>
      <c r="F63" s="8"/>
      <c r="G63" s="55"/>
      <c r="H63" s="56"/>
      <c r="I63" s="32"/>
      <c r="J63" s="33"/>
      <c r="K63" s="50">
        <v>40</v>
      </c>
      <c r="L63" s="8"/>
      <c r="M63" s="8"/>
      <c r="N63" s="8"/>
      <c r="O63" s="8"/>
      <c r="P63" s="55"/>
      <c r="Q63" s="56"/>
    </row>
    <row r="64" spans="1:17" x14ac:dyDescent="0.3">
      <c r="A64" s="265"/>
      <c r="B64" s="23"/>
      <c r="C64" s="22"/>
      <c r="D64" s="22"/>
      <c r="E64" s="22"/>
      <c r="F64" s="29"/>
      <c r="G64" s="29"/>
      <c r="H64" s="30"/>
      <c r="I64" s="26"/>
      <c r="J64" s="22"/>
      <c r="K64" s="22"/>
      <c r="L64" s="22"/>
      <c r="M64" s="22"/>
      <c r="N64" s="22"/>
      <c r="O64" s="23"/>
      <c r="P64" s="24"/>
      <c r="Q64" s="259"/>
    </row>
    <row r="65" spans="1:17" x14ac:dyDescent="0.3">
      <c r="A65" s="265"/>
      <c r="B65" s="23"/>
      <c r="C65" s="22"/>
      <c r="D65" s="22"/>
      <c r="E65" s="22"/>
      <c r="F65" s="22"/>
      <c r="G65" s="22"/>
      <c r="H65" s="24"/>
      <c r="I65" s="24"/>
      <c r="J65" s="22"/>
      <c r="K65" s="22"/>
      <c r="L65" s="22"/>
      <c r="M65" s="22"/>
      <c r="N65" s="22"/>
      <c r="O65" s="23"/>
      <c r="P65" s="24"/>
      <c r="Q65" s="259"/>
    </row>
    <row r="66" spans="1:17" x14ac:dyDescent="0.3">
      <c r="A66" s="265"/>
      <c r="B66" s="376" t="s">
        <v>6</v>
      </c>
      <c r="C66" s="353"/>
      <c r="D66" s="353"/>
      <c r="E66" s="353"/>
      <c r="F66" s="353"/>
      <c r="G66" s="353"/>
      <c r="H66" s="353"/>
      <c r="I66" s="353"/>
      <c r="J66" s="353"/>
      <c r="K66" s="353"/>
      <c r="L66" s="353"/>
      <c r="M66" s="377"/>
      <c r="N66" s="377"/>
      <c r="O66" s="51"/>
      <c r="P66" s="24"/>
      <c r="Q66" s="259"/>
    </row>
    <row r="67" spans="1:17" ht="82.5" customHeight="1" x14ac:dyDescent="0.3">
      <c r="A67" s="265"/>
      <c r="B67" s="335" t="s">
        <v>101</v>
      </c>
      <c r="C67" s="335"/>
      <c r="D67" s="335"/>
      <c r="E67" s="335"/>
      <c r="F67" s="354"/>
      <c r="G67" s="354"/>
      <c r="H67" s="354"/>
      <c r="I67" s="354"/>
      <c r="J67" s="354"/>
      <c r="K67" s="354"/>
      <c r="L67" s="354"/>
      <c r="M67" s="378"/>
      <c r="N67" s="378"/>
      <c r="O67" s="23"/>
      <c r="P67" s="24"/>
      <c r="Q67" s="259"/>
    </row>
    <row r="68" spans="1:17" x14ac:dyDescent="0.3">
      <c r="A68" s="265"/>
      <c r="B68" s="132"/>
      <c r="C68" s="52"/>
      <c r="D68" s="52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24"/>
      <c r="Q68" s="259"/>
    </row>
    <row r="69" spans="1:17" x14ac:dyDescent="0.3">
      <c r="A69" s="265"/>
      <c r="B69" s="344" t="s">
        <v>4</v>
      </c>
      <c r="C69" s="374"/>
      <c r="D69" s="374"/>
      <c r="E69" s="374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24"/>
      <c r="Q69" s="259"/>
    </row>
    <row r="70" spans="1:17" x14ac:dyDescent="0.3">
      <c r="A70" s="265"/>
      <c r="B70" s="335" t="s">
        <v>3</v>
      </c>
      <c r="C70" s="371"/>
      <c r="D70" s="371"/>
      <c r="E70" s="371"/>
      <c r="F70" s="355">
        <v>43585</v>
      </c>
      <c r="G70" s="356"/>
      <c r="H70" s="356"/>
      <c r="I70" s="356"/>
      <c r="J70" s="356"/>
      <c r="K70" s="356"/>
      <c r="L70" s="356"/>
      <c r="M70" s="372"/>
      <c r="N70" s="372"/>
      <c r="O70" s="54"/>
      <c r="P70" s="24"/>
      <c r="Q70" s="259"/>
    </row>
    <row r="71" spans="1:17" x14ac:dyDescent="0.3">
      <c r="A71" s="265"/>
      <c r="B71" s="335" t="s">
        <v>2</v>
      </c>
      <c r="C71" s="371"/>
      <c r="D71" s="371"/>
      <c r="E71" s="371"/>
      <c r="F71" s="356" t="s">
        <v>221</v>
      </c>
      <c r="G71" s="356"/>
      <c r="H71" s="356"/>
      <c r="I71" s="356"/>
      <c r="J71" s="356"/>
      <c r="K71" s="356"/>
      <c r="L71" s="356"/>
      <c r="M71" s="372"/>
      <c r="N71" s="372"/>
      <c r="O71" s="54"/>
      <c r="P71" s="24"/>
      <c r="Q71" s="259"/>
    </row>
    <row r="72" spans="1:17" x14ac:dyDescent="0.3">
      <c r="A72" s="265"/>
      <c r="B72" s="335" t="s">
        <v>1</v>
      </c>
      <c r="C72" s="371"/>
      <c r="D72" s="371"/>
      <c r="E72" s="371"/>
      <c r="F72" s="356" t="s">
        <v>226</v>
      </c>
      <c r="G72" s="356"/>
      <c r="H72" s="356"/>
      <c r="I72" s="356"/>
      <c r="J72" s="356"/>
      <c r="K72" s="356"/>
      <c r="L72" s="356"/>
      <c r="M72" s="372"/>
      <c r="N72" s="372"/>
      <c r="O72" s="54"/>
      <c r="P72" s="24"/>
      <c r="Q72" s="259"/>
    </row>
    <row r="73" spans="1:17" x14ac:dyDescent="0.3">
      <c r="A73" s="265"/>
      <c r="B73" s="338" t="s">
        <v>0</v>
      </c>
      <c r="C73" s="338"/>
      <c r="D73" s="338"/>
      <c r="E73" s="338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24"/>
      <c r="Q73" s="259"/>
    </row>
    <row r="74" spans="1:17" x14ac:dyDescent="0.3">
      <c r="A74" s="265"/>
      <c r="B74" s="340"/>
      <c r="C74" s="340"/>
      <c r="D74" s="340"/>
      <c r="E74" s="340"/>
      <c r="F74" s="245"/>
      <c r="G74" s="246"/>
      <c r="H74" s="247"/>
      <c r="I74" s="262"/>
      <c r="J74" s="248"/>
      <c r="K74" s="248"/>
      <c r="L74" s="248"/>
      <c r="M74" s="248"/>
      <c r="N74" s="248"/>
      <c r="O74" s="248"/>
      <c r="P74" s="262"/>
      <c r="Q74" s="263"/>
    </row>
    <row r="75" spans="1:17" s="21" customFormat="1" x14ac:dyDescent="0.3">
      <c r="I75" s="220"/>
    </row>
    <row r="76" spans="1:17" ht="15" hidden="1" x14ac:dyDescent="0.25"/>
  </sheetData>
  <sheetProtection algorithmName="SHA-512" hashValue="dxGMLnp0/c9K27ndRYN3W8vR2NrgU/YsePur9Nm2MsP9GCiN7DMcV0lhDq81SvtGWLeW42OacMtY/J4A582O8A==" saltValue="6stKN/AeWRtWTX5un5aElw==" spinCount="100000" sheet="1" selectLockedCells="1"/>
  <mergeCells count="34">
    <mergeCell ref="O3:Q3"/>
    <mergeCell ref="B69:E69"/>
    <mergeCell ref="B20:H20"/>
    <mergeCell ref="B22:F22"/>
    <mergeCell ref="B66:N66"/>
    <mergeCell ref="B67:E67"/>
    <mergeCell ref="F67:N67"/>
    <mergeCell ref="K20:Q20"/>
    <mergeCell ref="K22:O22"/>
    <mergeCell ref="E12:K12"/>
    <mergeCell ref="B14:C14"/>
    <mergeCell ref="E14:K14"/>
    <mergeCell ref="E16:F16"/>
    <mergeCell ref="E13:K13"/>
    <mergeCell ref="N16:O16"/>
    <mergeCell ref="K17:O17"/>
    <mergeCell ref="B73:E74"/>
    <mergeCell ref="B70:E70"/>
    <mergeCell ref="F70:N70"/>
    <mergeCell ref="B71:E71"/>
    <mergeCell ref="F71:N71"/>
    <mergeCell ref="B72:E72"/>
    <mergeCell ref="F72:N72"/>
    <mergeCell ref="O4:P4"/>
    <mergeCell ref="B7:Q7"/>
    <mergeCell ref="B16:D16"/>
    <mergeCell ref="K16:M16"/>
    <mergeCell ref="B17:F17"/>
    <mergeCell ref="B9:C9"/>
    <mergeCell ref="E9:K9"/>
    <mergeCell ref="B10:C10"/>
    <mergeCell ref="E10:K10"/>
    <mergeCell ref="B11:C11"/>
    <mergeCell ref="E11:K11"/>
  </mergeCells>
  <dataValidations count="2">
    <dataValidation type="list" allowBlank="1" showInputMessage="1" showErrorMessage="1" sqref="E16:F16 N16:O16">
      <formula1>$B$24:$B$63</formula1>
    </dataValidation>
    <dataValidation type="list" allowBlank="1" showInputMessage="1" showErrorMessage="1" sqref="C24:C63 L24:L63">
      <formula1>$T$23:$T$34</formula1>
    </dataValidation>
  </dataValidations>
  <pageMargins left="0.7" right="0.7" top="0.75" bottom="0.75" header="0.3" footer="0.3"/>
  <pageSetup paperSize="9" scale="40" orientation="landscape" r:id="rId1"/>
  <headerFooter>
    <oddFooter>Puslapių &amp;P iš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2276FA5C9FC4EB0CDE27AAC3EE22A" ma:contentTypeVersion="5" ma:contentTypeDescription="Create a new document." ma:contentTypeScope="" ma:versionID="91aef7e7968f25e720a461996e734ed0">
  <xsd:schema xmlns:xsd="http://www.w3.org/2001/XMLSchema" xmlns:xs="http://www.w3.org/2001/XMLSchema" xmlns:p="http://schemas.microsoft.com/office/2006/metadata/properties" xmlns:ns2="e16a3ab4-6b61-4168-af48-7fe88d419993" targetNamespace="http://schemas.microsoft.com/office/2006/metadata/properties" ma:root="true" ma:fieldsID="f132c6d528c8677c962b20b9c47d4761" ns2:_="">
    <xsd:import namespace="e16a3ab4-6b61-4168-af48-7fe88d419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6a3ab4-6b61-4168-af48-7fe88d419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9975DD-A870-4E81-913A-3AB0E365E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6a3ab4-6b61-4168-af48-7fe88d419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e16a3ab4-6b61-4168-af48-7fe88d419993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4</vt:i4>
      </vt:variant>
    </vt:vector>
  </HeadingPairs>
  <TitlesOfParts>
    <vt:vector size="8" baseType="lpstr">
      <vt:lpstr>Finansiniai duomenys(2017-2018)</vt:lpstr>
      <vt:lpstr>Finansiniai duomenys(2015-2016)</vt:lpstr>
      <vt:lpstr>Suteikta parama</vt:lpstr>
      <vt:lpstr>Vidaus sandoriai</vt:lpstr>
      <vt:lpstr>'Finansiniai duomenys(2015-2016)'!Print_Area</vt:lpstr>
      <vt:lpstr>'Finansiniai duomenys(2017-2018)'!Print_Area</vt:lpstr>
      <vt:lpstr>'Suteikta parama'!Print_Area</vt:lpstr>
      <vt:lpstr>'Vidaus sandoriai'!Print_Area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Šimkūnas</dc:creator>
  <cp:lastModifiedBy>Savivaldybe1</cp:lastModifiedBy>
  <cp:lastPrinted>2019-04-17T10:00:30Z</cp:lastPrinted>
  <dcterms:created xsi:type="dcterms:W3CDTF">2014-03-24T16:58:47Z</dcterms:created>
  <dcterms:modified xsi:type="dcterms:W3CDTF">2019-05-06T09:06:33Z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0x010100BED2276FA5C9FC4EB0CDE27AAC3EE22A</vt:lpwstr>
  </property>
</Properties>
</file>